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af8b509db4019e394e1b3a6da2f575073e5e1720/49008056514/e0f2901a-0896-4b6b-880f-21a3fa99b964/"/>
    </mc:Choice>
  </mc:AlternateContent>
  <xr:revisionPtr revIDLastSave="0" documentId="13_ncr:1_{5E17C4E3-AD56-473F-84A1-80DECA61C797}" xr6:coauthVersionLast="47" xr6:coauthVersionMax="47" xr10:uidLastSave="{00000000-0000-0000-0000-000000000000}"/>
  <bookViews>
    <workbookView xWindow="-110" yWindow="-110" windowWidth="19420" windowHeight="10420" xr2:uid="{135B89BD-0DCF-4159-A630-125FC8C0AD71}"/>
  </bookViews>
  <sheets>
    <sheet name="Eelarve 2024" sheetId="1" r:id="rId1"/>
  </sheets>
  <definedNames>
    <definedName name="_xlnm._FilterDatabase" localSheetId="0" hidden="1">'Eelarve 2024'!$A$5:$K$81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1" l="1"/>
  <c r="P71" i="1"/>
  <c r="P72" i="1"/>
  <c r="P73" i="1"/>
  <c r="P74" i="1"/>
  <c r="P75" i="1"/>
  <c r="P76" i="1"/>
  <c r="P77" i="1"/>
  <c r="P78" i="1"/>
  <c r="P80" i="1"/>
  <c r="P69" i="1"/>
  <c r="P42" i="1" l="1"/>
  <c r="M75" i="1"/>
  <c r="M76" i="1"/>
  <c r="M42" i="1"/>
  <c r="M47" i="1"/>
  <c r="P47" i="1" s="1"/>
  <c r="L78" i="1"/>
  <c r="L47" i="1"/>
  <c r="I6" i="1" l="1"/>
  <c r="K7" i="1" l="1"/>
  <c r="M7" i="1" s="1"/>
  <c r="P7" i="1" s="1"/>
  <c r="K8" i="1"/>
  <c r="M8" i="1" s="1"/>
  <c r="P8" i="1" s="1"/>
  <c r="K9" i="1"/>
  <c r="M9" i="1" s="1"/>
  <c r="P9" i="1" s="1"/>
  <c r="K10" i="1"/>
  <c r="M10" i="1" s="1"/>
  <c r="P10" i="1" s="1"/>
  <c r="K11" i="1"/>
  <c r="M11" i="1" s="1"/>
  <c r="P11" i="1" s="1"/>
  <c r="K12" i="1"/>
  <c r="M12" i="1" s="1"/>
  <c r="P12" i="1" s="1"/>
  <c r="K13" i="1"/>
  <c r="M13" i="1" s="1"/>
  <c r="P13" i="1" s="1"/>
  <c r="K14" i="1"/>
  <c r="M14" i="1" s="1"/>
  <c r="P14" i="1" s="1"/>
  <c r="K15" i="1"/>
  <c r="M15" i="1" s="1"/>
  <c r="P15" i="1" s="1"/>
  <c r="K16" i="1"/>
  <c r="M16" i="1" s="1"/>
  <c r="P16" i="1" s="1"/>
  <c r="K17" i="1"/>
  <c r="M17" i="1" s="1"/>
  <c r="P17" i="1" s="1"/>
  <c r="K18" i="1"/>
  <c r="M18" i="1" s="1"/>
  <c r="P18" i="1" s="1"/>
  <c r="K19" i="1"/>
  <c r="M19" i="1" s="1"/>
  <c r="P19" i="1" s="1"/>
  <c r="K20" i="1"/>
  <c r="M20" i="1" s="1"/>
  <c r="P20" i="1" s="1"/>
  <c r="K21" i="1"/>
  <c r="M21" i="1" s="1"/>
  <c r="P21" i="1" s="1"/>
  <c r="K22" i="1"/>
  <c r="M22" i="1" s="1"/>
  <c r="P22" i="1" s="1"/>
  <c r="K23" i="1"/>
  <c r="M23" i="1" s="1"/>
  <c r="P23" i="1" s="1"/>
  <c r="K24" i="1"/>
  <c r="M24" i="1" s="1"/>
  <c r="P24" i="1" s="1"/>
  <c r="K25" i="1"/>
  <c r="M25" i="1" s="1"/>
  <c r="P25" i="1" s="1"/>
  <c r="K28" i="1"/>
  <c r="M28" i="1" s="1"/>
  <c r="P28" i="1" s="1"/>
  <c r="K29" i="1"/>
  <c r="M29" i="1" s="1"/>
  <c r="P29" i="1" s="1"/>
  <c r="K30" i="1"/>
  <c r="M30" i="1" s="1"/>
  <c r="P30" i="1" s="1"/>
  <c r="K31" i="1"/>
  <c r="M31" i="1" s="1"/>
  <c r="P31" i="1" s="1"/>
  <c r="K32" i="1"/>
  <c r="M32" i="1" s="1"/>
  <c r="P32" i="1" s="1"/>
  <c r="K33" i="1"/>
  <c r="M33" i="1" s="1"/>
  <c r="P33" i="1" s="1"/>
  <c r="K34" i="1"/>
  <c r="M34" i="1" s="1"/>
  <c r="P34" i="1" s="1"/>
  <c r="K35" i="1"/>
  <c r="M35" i="1" s="1"/>
  <c r="P35" i="1" s="1"/>
  <c r="K36" i="1"/>
  <c r="M36" i="1" s="1"/>
  <c r="P36" i="1" s="1"/>
  <c r="K37" i="1"/>
  <c r="M37" i="1" s="1"/>
  <c r="P37" i="1" s="1"/>
  <c r="K40" i="1"/>
  <c r="M40" i="1" s="1"/>
  <c r="P40" i="1" s="1"/>
  <c r="K41" i="1"/>
  <c r="M41" i="1" s="1"/>
  <c r="P41" i="1" s="1"/>
  <c r="K43" i="1"/>
  <c r="M43" i="1" s="1"/>
  <c r="P43" i="1" s="1"/>
  <c r="K44" i="1"/>
  <c r="M44" i="1" s="1"/>
  <c r="P44" i="1" s="1"/>
  <c r="K45" i="1"/>
  <c r="M45" i="1" s="1"/>
  <c r="P45" i="1" s="1"/>
  <c r="K46" i="1"/>
  <c r="M46" i="1" s="1"/>
  <c r="P46" i="1" s="1"/>
  <c r="K48" i="1"/>
  <c r="M48" i="1" s="1"/>
  <c r="P48" i="1" s="1"/>
  <c r="K51" i="1"/>
  <c r="M51" i="1" s="1"/>
  <c r="P51" i="1" s="1"/>
  <c r="K52" i="1"/>
  <c r="M52" i="1" s="1"/>
  <c r="P52" i="1" s="1"/>
  <c r="K53" i="1"/>
  <c r="M53" i="1" s="1"/>
  <c r="P53" i="1" s="1"/>
  <c r="K54" i="1"/>
  <c r="M54" i="1" s="1"/>
  <c r="P54" i="1" s="1"/>
  <c r="K55" i="1"/>
  <c r="M55" i="1" s="1"/>
  <c r="P55" i="1" s="1"/>
  <c r="K56" i="1"/>
  <c r="M56" i="1" s="1"/>
  <c r="P56" i="1" s="1"/>
  <c r="K57" i="1"/>
  <c r="M57" i="1" s="1"/>
  <c r="P57" i="1" s="1"/>
  <c r="K58" i="1"/>
  <c r="M58" i="1" s="1"/>
  <c r="P58" i="1" s="1"/>
  <c r="K59" i="1"/>
  <c r="M59" i="1" s="1"/>
  <c r="P59" i="1" s="1"/>
  <c r="K60" i="1"/>
  <c r="M60" i="1" s="1"/>
  <c r="P60" i="1" s="1"/>
  <c r="K61" i="1"/>
  <c r="M61" i="1" s="1"/>
  <c r="P61" i="1" s="1"/>
  <c r="K62" i="1"/>
  <c r="M62" i="1" s="1"/>
  <c r="P62" i="1" s="1"/>
  <c r="K63" i="1"/>
  <c r="M63" i="1" s="1"/>
  <c r="P63" i="1" s="1"/>
  <c r="K64" i="1"/>
  <c r="M64" i="1" s="1"/>
  <c r="P64" i="1" s="1"/>
  <c r="K65" i="1"/>
  <c r="M65" i="1" s="1"/>
  <c r="P65" i="1" s="1"/>
  <c r="K66" i="1"/>
  <c r="M66" i="1" s="1"/>
  <c r="P66" i="1" s="1"/>
  <c r="K69" i="1"/>
  <c r="M69" i="1" s="1"/>
  <c r="K71" i="1"/>
  <c r="M71" i="1" s="1"/>
  <c r="K72" i="1"/>
  <c r="M72" i="1" s="1"/>
  <c r="K73" i="1"/>
  <c r="M73" i="1" s="1"/>
  <c r="K74" i="1"/>
  <c r="M74" i="1" s="1"/>
  <c r="K77" i="1"/>
  <c r="M77" i="1" s="1"/>
  <c r="K78" i="1"/>
  <c r="M78" i="1" s="1"/>
  <c r="K79" i="1"/>
  <c r="M79" i="1" s="1"/>
  <c r="P79" i="1" s="1"/>
  <c r="K80" i="1"/>
  <c r="M80" i="1" s="1"/>
  <c r="K81" i="1"/>
  <c r="M81" i="1" s="1"/>
  <c r="P81" i="1" s="1"/>
  <c r="K6" i="1"/>
  <c r="M6" i="1" s="1"/>
  <c r="P6" i="1" s="1"/>
</calcChain>
</file>

<file path=xl/sharedStrings.xml><?xml version="1.0" encoding="utf-8"?>
<sst xmlns="http://schemas.openxmlformats.org/spreadsheetml/2006/main" count="280" uniqueCount="181">
  <si>
    <t>Kulujuht</t>
  </si>
  <si>
    <t>Kulukoht</t>
  </si>
  <si>
    <t>Kulukoha nimi</t>
  </si>
  <si>
    <t>Selgitus</t>
  </si>
  <si>
    <t>Liik</t>
  </si>
  <si>
    <t>Konto</t>
  </si>
  <si>
    <t>Objekt</t>
  </si>
  <si>
    <t>Kantsler</t>
  </si>
  <si>
    <t>YYJ10-10</t>
  </si>
  <si>
    <t>Ühekordsed projektid</t>
  </si>
  <si>
    <t>ATJ10-10TOET</t>
  </si>
  <si>
    <t>Sihtotstarbelised toetused</t>
  </si>
  <si>
    <t>YYJ10-10LK</t>
  </si>
  <si>
    <t>Juhtkonna lähetuskulud</t>
  </si>
  <si>
    <t>Kantsleri nõunik EL küsimustes</t>
  </si>
  <si>
    <t>YYJ10-10ELLK</t>
  </si>
  <si>
    <t>Euroopa Liidu lähetuskulud</t>
  </si>
  <si>
    <t>YYJ10-10EURO</t>
  </si>
  <si>
    <t>Atašeed Brüsselis</t>
  </si>
  <si>
    <t>APT juhataja</t>
  </si>
  <si>
    <t>YYJ10-31PALK</t>
  </si>
  <si>
    <t>Tööjõukulud koos maksudega</t>
  </si>
  <si>
    <t>YYJ10-31LISA</t>
  </si>
  <si>
    <t>Lisatasud koos maksudega</t>
  </si>
  <si>
    <t>URJ10-31OK</t>
  </si>
  <si>
    <t>Meeskonnatöö arendamine</t>
  </si>
  <si>
    <t>Osakondade üritused</t>
  </si>
  <si>
    <t>URJ10-31LAPS</t>
  </si>
  <si>
    <t>Jõulupidu lastele</t>
  </si>
  <si>
    <t>YYJ10-31JUHT</t>
  </si>
  <si>
    <t>Juhtide arendustegevused</t>
  </si>
  <si>
    <t>YYJ10-31SPOR</t>
  </si>
  <si>
    <t>Spordikulud</t>
  </si>
  <si>
    <t>YYJ10-31VARB</t>
  </si>
  <si>
    <t>Värbamiskulud</t>
  </si>
  <si>
    <t>YYJ10-31KOOL</t>
  </si>
  <si>
    <t>Koolituskulud</t>
  </si>
  <si>
    <t>Välissuhete nõunik</t>
  </si>
  <si>
    <t>ATJ10-31LM</t>
  </si>
  <si>
    <t>Liikmemaksud (Legicoop)</t>
  </si>
  <si>
    <t>SE000003</t>
  </si>
  <si>
    <t>AST juhataja</t>
  </si>
  <si>
    <t>YYJ10-32PR</t>
  </si>
  <si>
    <t>Avalikud suhted</t>
  </si>
  <si>
    <t>EST juhataja</t>
  </si>
  <si>
    <t>KIJ10-33</t>
  </si>
  <si>
    <t>Vahendid RKAS-ile</t>
  </si>
  <si>
    <t>SE000028</t>
  </si>
  <si>
    <t>YYJ10-10EK</t>
  </si>
  <si>
    <t>Esinduskulud</t>
  </si>
  <si>
    <t>YYJ10-30LK</t>
  </si>
  <si>
    <t>ÜO lähetuskulud</t>
  </si>
  <si>
    <t>YYJ10-33</t>
  </si>
  <si>
    <t>Üldised tegevuskulud</t>
  </si>
  <si>
    <t>YYJ10-33TA</t>
  </si>
  <si>
    <t>Tehniline abi</t>
  </si>
  <si>
    <t>Välisvahendid</t>
  </si>
  <si>
    <t>Eelarve omanik: Kriminaalpoliitika asekantsler</t>
  </si>
  <si>
    <t>Asekantsler</t>
  </si>
  <si>
    <t>ATJ10-40LM</t>
  </si>
  <si>
    <t>Liikmemaksud (ICC)</t>
  </si>
  <si>
    <t>YYJ10-40</t>
  </si>
  <si>
    <t>KPO tegevuskulud</t>
  </si>
  <si>
    <t>YYJ10-40LK</t>
  </si>
  <si>
    <t>KPO lähetuskulud</t>
  </si>
  <si>
    <t>ATJ10-40ST</t>
  </si>
  <si>
    <t>KPO stipendium</t>
  </si>
  <si>
    <t>YYJ10-40PROJ</t>
  </si>
  <si>
    <t>KPO projektid</t>
  </si>
  <si>
    <t>ATJ10-42LM</t>
  </si>
  <si>
    <t>Liikmemaksud (GRECO)</t>
  </si>
  <si>
    <t>AT juhataja</t>
  </si>
  <si>
    <t>YYJ10-42</t>
  </si>
  <si>
    <t>KPO AT kulud</t>
  </si>
  <si>
    <t>5;45</t>
  </si>
  <si>
    <t>YYJ10-42NOOR</t>
  </si>
  <si>
    <t>ESF+ noored</t>
  </si>
  <si>
    <t>RJT juhataja</t>
  </si>
  <si>
    <t>YYJ10-43</t>
  </si>
  <si>
    <t>KPO RJT kulud</t>
  </si>
  <si>
    <t>Eelarve omanik: Õiguspoliitika asekantsler</t>
  </si>
  <si>
    <t>YYJ10-50</t>
  </si>
  <si>
    <t>ÕPO tegevuskulud</t>
  </si>
  <si>
    <t>YYJ10-50PROJ</t>
  </si>
  <si>
    <t>ÕPO projektid</t>
  </si>
  <si>
    <t>ATJ10-50TOET</t>
  </si>
  <si>
    <t>ÕPO sihtotstarbelised toetused</t>
  </si>
  <si>
    <t>ATJ10-50ST</t>
  </si>
  <si>
    <t>Sotsiaaltoetused</t>
  </si>
  <si>
    <t>YYJ10-50LK</t>
  </si>
  <si>
    <t>ÕPO lähetuskulud</t>
  </si>
  <si>
    <t>ATJ10-53LM</t>
  </si>
  <si>
    <t>Liikmemaksud (PCA, UNIDROIT, HREK)</t>
  </si>
  <si>
    <t>IOT juhataja</t>
  </si>
  <si>
    <t>ATJ10-54LM</t>
  </si>
  <si>
    <t>Liikmemaksud (WIPO, UPCA)</t>
  </si>
  <si>
    <t>Eelarve omanik: Vanglate valdkonna asekantsler</t>
  </si>
  <si>
    <t>Investeeringud</t>
  </si>
  <si>
    <t>Vanglate reserv</t>
  </si>
  <si>
    <t>IN004000</t>
  </si>
  <si>
    <t>Asekantsleri nõunik</t>
  </si>
  <si>
    <t>YYJ10-60LK</t>
  </si>
  <si>
    <t>VO lähetuskulud</t>
  </si>
  <si>
    <t>ATJ10-60LM</t>
  </si>
  <si>
    <t>Liikmemaksud (EUROPRIS)</t>
  </si>
  <si>
    <t>YYJ60-45</t>
  </si>
  <si>
    <t>Halduskulud</t>
  </si>
  <si>
    <t>ATJ10-62ST</t>
  </si>
  <si>
    <t>Justiitskolledži stipendiaat</t>
  </si>
  <si>
    <t>ATJ10-62SKA</t>
  </si>
  <si>
    <t>SKA stipendium</t>
  </si>
  <si>
    <t>Arendusjuht</t>
  </si>
  <si>
    <t>YYJ60-47</t>
  </si>
  <si>
    <t>Personaliarendus</t>
  </si>
  <si>
    <t>TÜT juhataja</t>
  </si>
  <si>
    <t>YY10-60LOIM</t>
  </si>
  <si>
    <t>ESF+ lõimimine</t>
  </si>
  <si>
    <t>ATJ10-64LM</t>
  </si>
  <si>
    <t>Liikmemaksud (C.E.P)</t>
  </si>
  <si>
    <t>OKJ60-42</t>
  </si>
  <si>
    <t>Kinnipeetavad</t>
  </si>
  <si>
    <t>YYJ60-46</t>
  </si>
  <si>
    <t>Meditsiinikulud</t>
  </si>
  <si>
    <t>OKJ60-50</t>
  </si>
  <si>
    <t>Elektrooniline järelvalve</t>
  </si>
  <si>
    <t>OKJ60-52</t>
  </si>
  <si>
    <t>Keeleõpe</t>
  </si>
  <si>
    <t>OKJ60-53</t>
  </si>
  <si>
    <t>KP sotsiaalprogrammid</t>
  </si>
  <si>
    <t>KTT juhataja</t>
  </si>
  <si>
    <t>OKJ60-43</t>
  </si>
  <si>
    <t>Kaitsekulud</t>
  </si>
  <si>
    <t>VO avalike suhete nõunik</t>
  </si>
  <si>
    <t>URJ60-452</t>
  </si>
  <si>
    <t>Üritused</t>
  </si>
  <si>
    <t>Eelarve omanik: Justiitshalduspoliitika asekantsler</t>
  </si>
  <si>
    <t>YYJ10-70</t>
  </si>
  <si>
    <t>JPO tegevuskulud</t>
  </si>
  <si>
    <t>YYJ10-70LK</t>
  </si>
  <si>
    <t>JPO lähetuskulud</t>
  </si>
  <si>
    <t>YYJ50-HALDUS</t>
  </si>
  <si>
    <t>Kohtute reserv</t>
  </si>
  <si>
    <t>YYJ50-PAL102</t>
  </si>
  <si>
    <t>Tsentraalne ametnike palgafond</t>
  </si>
  <si>
    <t>SE030003</t>
  </si>
  <si>
    <t>KT juhataja</t>
  </si>
  <si>
    <t>YYJ10-71</t>
  </si>
  <si>
    <t>JPO KT kulud</t>
  </si>
  <si>
    <t>VKT juhataja</t>
  </si>
  <si>
    <t>YYJ10-73</t>
  </si>
  <si>
    <t>JPO VKT kulud</t>
  </si>
  <si>
    <t>ATJ10-73TOET</t>
  </si>
  <si>
    <t>JPO sihtotstarbelised toetused</t>
  </si>
  <si>
    <t>ATJ10-73ADV</t>
  </si>
  <si>
    <t>Riigi õigusabi raha Advokatuurile</t>
  </si>
  <si>
    <t>SE030002</t>
  </si>
  <si>
    <t>RTT juhataja</t>
  </si>
  <si>
    <t>YYJ10-74</t>
  </si>
  <si>
    <t>JPO RTT kulud</t>
  </si>
  <si>
    <t>KRT juhataja</t>
  </si>
  <si>
    <t>ATJ10-75LM</t>
  </si>
  <si>
    <t>Liikmemaksud (ELRA, EBRA)</t>
  </si>
  <si>
    <t>Kantsleri</t>
  </si>
  <si>
    <t xml:space="preserve">2024. a käskkirja lisa </t>
  </si>
  <si>
    <t>Eelarve jaotus ja vastutajad</t>
  </si>
  <si>
    <t>Eelarve I muudatus</t>
  </si>
  <si>
    <t>Ülekantavad vahendid</t>
  </si>
  <si>
    <t>2024. aasta eelarve kokku (käibemaksuta)</t>
  </si>
  <si>
    <t>2024. aasta alguse eelarve (käibemaksuta)</t>
  </si>
  <si>
    <t>YYJ60-60INV</t>
  </si>
  <si>
    <t>Eelarve II muudatus</t>
  </si>
  <si>
    <t xml:space="preserve">ATJ10-56LM </t>
  </si>
  <si>
    <t>Liikmemaksud (PCA, UNIDROIT, HREK, ELRA, EBRA)</t>
  </si>
  <si>
    <t>ATJ10-71ADV</t>
  </si>
  <si>
    <t>ATJ10-71TOET</t>
  </si>
  <si>
    <t>KT sihtotstarbelised toetused</t>
  </si>
  <si>
    <t>TÕKT juhataja</t>
  </si>
  <si>
    <t>Kuni käskkirja jõustumiseni kehtiv 2024. aasta eelarve (käibemaksuta)</t>
  </si>
  <si>
    <t>Eelarve III muudatus</t>
  </si>
  <si>
    <t>VR030090</t>
  </si>
  <si>
    <t>ELA USA Inc / EV kohtuvaidluse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</si>
</sst>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left"/>
    </xf>
    <xf numFmtId="3" fontId="4" fillId="0" borderId="2" xfId="1" applyNumberFormat="1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3" fontId="3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/>
    <xf numFmtId="3" fontId="4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3" fontId="4" fillId="0" borderId="3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2" xfId="0" applyFont="1" applyBorder="1"/>
    <xf numFmtId="3" fontId="5" fillId="0" borderId="2" xfId="0" applyNumberFormat="1" applyFont="1" applyBorder="1"/>
    <xf numFmtId="0" fontId="4" fillId="0" borderId="2" xfId="0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Koma" xfId="1" builtinId="3"/>
    <cellStyle name="Normaallaad" xfId="0" builtinId="0"/>
    <cellStyle name="Normaallaad 2" xfId="2" xr:uid="{9D4CD4F7-6CB1-406D-811F-C03EE854B390}"/>
    <cellStyle name="Normaallaad 2 2 2" xfId="3" xr:uid="{67667765-7585-4CC9-AA67-71A59DC8CEBC}"/>
  </cellStyles>
  <dxfs count="0"/>
  <tableStyles count="0" defaultTableStyle="TableStyleMedium2" defaultPivotStyle="PivotStyleLight16"/>
  <colors>
    <mruColors>
      <color rgb="FFEFF9FF"/>
      <color rgb="FFF4FEE8"/>
      <color rgb="FFE0EDF8"/>
      <color rgb="FFC7D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616E-0643-4061-8873-7ED5895680A5}">
  <dimension ref="A1:P81"/>
  <sheetViews>
    <sheetView tabSelected="1" zoomScale="90" zoomScaleNormal="90" workbookViewId="0"/>
  </sheetViews>
  <sheetFormatPr defaultRowHeight="14.5" x14ac:dyDescent="0.35"/>
  <cols>
    <col min="1" max="1" width="24.81640625" customWidth="1"/>
    <col min="2" max="2" width="14.1796875" customWidth="1"/>
    <col min="3" max="3" width="23.6328125" customWidth="1"/>
    <col min="4" max="4" width="15.54296875" bestFit="1" customWidth="1"/>
    <col min="5" max="5" width="5.6328125" customWidth="1"/>
    <col min="6" max="6" width="5.453125" customWidth="1"/>
    <col min="7" max="7" width="10.90625" customWidth="1"/>
    <col min="8" max="8" width="16.08984375" customWidth="1"/>
    <col min="9" max="10" width="11.1796875" hidden="1" customWidth="1"/>
    <col min="11" max="11" width="16" hidden="1" customWidth="1"/>
    <col min="12" max="12" width="11.1796875" style="29" hidden="1" customWidth="1"/>
    <col min="13" max="13" width="16" customWidth="1"/>
    <col min="14" max="16" width="13.81640625" customWidth="1"/>
  </cols>
  <sheetData>
    <row r="1" spans="1:16" x14ac:dyDescent="0.35">
      <c r="K1" s="13"/>
      <c r="P1" s="13" t="s">
        <v>162</v>
      </c>
    </row>
    <row r="2" spans="1:16" x14ac:dyDescent="0.35">
      <c r="H2" s="14"/>
      <c r="K2" s="14"/>
      <c r="P2" s="14" t="s">
        <v>163</v>
      </c>
    </row>
    <row r="3" spans="1:16" x14ac:dyDescent="0.35">
      <c r="A3" s="15" t="s">
        <v>164</v>
      </c>
      <c r="H3" s="14"/>
      <c r="K3" s="14"/>
      <c r="M3" s="14"/>
    </row>
    <row r="4" spans="1:16" x14ac:dyDescent="0.35">
      <c r="H4" s="28"/>
      <c r="I4" s="28"/>
      <c r="J4" s="28"/>
      <c r="K4" s="28"/>
      <c r="L4" s="28"/>
      <c r="M4" s="28"/>
    </row>
    <row r="5" spans="1:16" ht="48" x14ac:dyDescent="0.35">
      <c r="A5" s="1" t="s">
        <v>0</v>
      </c>
      <c r="B5" s="1" t="s">
        <v>1</v>
      </c>
      <c r="C5" s="1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19" t="s">
        <v>168</v>
      </c>
      <c r="I5" s="3" t="s">
        <v>165</v>
      </c>
      <c r="J5" s="3" t="s">
        <v>166</v>
      </c>
      <c r="K5" s="3" t="s">
        <v>177</v>
      </c>
      <c r="L5" s="3" t="s">
        <v>170</v>
      </c>
      <c r="M5" s="3" t="s">
        <v>177</v>
      </c>
      <c r="N5" s="3" t="s">
        <v>178</v>
      </c>
      <c r="O5" s="3" t="s">
        <v>166</v>
      </c>
      <c r="P5" s="3" t="s">
        <v>167</v>
      </c>
    </row>
    <row r="6" spans="1:16" x14ac:dyDescent="0.35">
      <c r="A6" s="35" t="s">
        <v>7</v>
      </c>
      <c r="B6" s="4" t="s">
        <v>8</v>
      </c>
      <c r="C6" s="4" t="s">
        <v>9</v>
      </c>
      <c r="D6" s="4"/>
      <c r="E6" s="5">
        <v>20</v>
      </c>
      <c r="F6" s="5">
        <v>5</v>
      </c>
      <c r="G6" s="5"/>
      <c r="H6" s="6">
        <v>4624966</v>
      </c>
      <c r="I6" s="26">
        <f>-476836-14336</f>
        <v>-491172</v>
      </c>
      <c r="J6" s="26">
        <v>8200000</v>
      </c>
      <c r="K6" s="6">
        <f>H6+I6+J6</f>
        <v>12333794</v>
      </c>
      <c r="L6" s="26">
        <v>-155281</v>
      </c>
      <c r="M6" s="6">
        <f>K6+L6</f>
        <v>12178513</v>
      </c>
      <c r="N6" s="6">
        <v>-343491</v>
      </c>
      <c r="O6" s="6">
        <v>3005675</v>
      </c>
      <c r="P6" s="6">
        <f>M6+N6+O6</f>
        <v>14840697</v>
      </c>
    </row>
    <row r="7" spans="1:16" x14ac:dyDescent="0.35">
      <c r="A7" s="35"/>
      <c r="B7" s="4" t="s">
        <v>10</v>
      </c>
      <c r="C7" s="4" t="s">
        <v>11</v>
      </c>
      <c r="D7" s="4"/>
      <c r="E7" s="5">
        <v>20</v>
      </c>
      <c r="F7" s="5">
        <v>45</v>
      </c>
      <c r="G7" s="5"/>
      <c r="H7" s="6">
        <v>858164</v>
      </c>
      <c r="I7" s="26">
        <v>476836</v>
      </c>
      <c r="J7" s="26"/>
      <c r="K7" s="6">
        <f t="shared" ref="K7:K73" si="0">H7+I7+J7</f>
        <v>1335000</v>
      </c>
      <c r="L7" s="26"/>
      <c r="M7" s="6">
        <f t="shared" ref="M7:M25" si="1">K7+L7</f>
        <v>1335000</v>
      </c>
      <c r="N7" s="6"/>
      <c r="O7" s="6"/>
      <c r="P7" s="6">
        <f t="shared" ref="P7:P25" si="2">M7+N7+O7</f>
        <v>1335000</v>
      </c>
    </row>
    <row r="8" spans="1:16" x14ac:dyDescent="0.35">
      <c r="A8" s="35"/>
      <c r="B8" s="4" t="s">
        <v>12</v>
      </c>
      <c r="C8" s="4" t="s">
        <v>13</v>
      </c>
      <c r="D8" s="7"/>
      <c r="E8" s="5">
        <v>20</v>
      </c>
      <c r="F8" s="5">
        <v>5</v>
      </c>
      <c r="G8" s="5"/>
      <c r="H8" s="6">
        <v>30000</v>
      </c>
      <c r="I8" s="26"/>
      <c r="J8" s="26"/>
      <c r="K8" s="6">
        <f t="shared" si="0"/>
        <v>30000</v>
      </c>
      <c r="L8" s="26"/>
      <c r="M8" s="6">
        <f t="shared" si="1"/>
        <v>30000</v>
      </c>
      <c r="N8" s="6"/>
      <c r="O8" s="6"/>
      <c r="P8" s="6">
        <f t="shared" si="2"/>
        <v>30000</v>
      </c>
    </row>
    <row r="9" spans="1:16" x14ac:dyDescent="0.35">
      <c r="A9" s="35" t="s">
        <v>14</v>
      </c>
      <c r="B9" s="4" t="s">
        <v>15</v>
      </c>
      <c r="C9" s="4" t="s">
        <v>16</v>
      </c>
      <c r="D9" s="7"/>
      <c r="E9" s="5">
        <v>20</v>
      </c>
      <c r="F9" s="5">
        <v>5</v>
      </c>
      <c r="G9" s="5"/>
      <c r="H9" s="6">
        <v>62000</v>
      </c>
      <c r="I9" s="26"/>
      <c r="J9" s="26"/>
      <c r="K9" s="6">
        <f t="shared" si="0"/>
        <v>62000</v>
      </c>
      <c r="L9" s="26"/>
      <c r="M9" s="6">
        <f t="shared" si="1"/>
        <v>62000</v>
      </c>
      <c r="N9" s="6"/>
      <c r="O9" s="6"/>
      <c r="P9" s="6">
        <f t="shared" si="2"/>
        <v>62000</v>
      </c>
    </row>
    <row r="10" spans="1:16" x14ac:dyDescent="0.35">
      <c r="A10" s="35"/>
      <c r="B10" s="4" t="s">
        <v>17</v>
      </c>
      <c r="C10" s="4" t="s">
        <v>18</v>
      </c>
      <c r="D10" s="7"/>
      <c r="E10" s="5">
        <v>20</v>
      </c>
      <c r="F10" s="5">
        <v>5</v>
      </c>
      <c r="G10" s="5"/>
      <c r="H10" s="6">
        <v>160000</v>
      </c>
      <c r="I10" s="26"/>
      <c r="J10" s="26"/>
      <c r="K10" s="6">
        <f t="shared" si="0"/>
        <v>160000</v>
      </c>
      <c r="L10" s="26"/>
      <c r="M10" s="6">
        <f t="shared" si="1"/>
        <v>160000</v>
      </c>
      <c r="N10" s="6"/>
      <c r="O10" s="6"/>
      <c r="P10" s="6">
        <f t="shared" si="2"/>
        <v>160000</v>
      </c>
    </row>
    <row r="11" spans="1:16" x14ac:dyDescent="0.35">
      <c r="A11" s="35" t="s">
        <v>19</v>
      </c>
      <c r="B11" s="4" t="s">
        <v>20</v>
      </c>
      <c r="C11" s="4" t="s">
        <v>21</v>
      </c>
      <c r="D11" s="7"/>
      <c r="E11" s="5">
        <v>20</v>
      </c>
      <c r="F11" s="5">
        <v>5</v>
      </c>
      <c r="G11" s="5"/>
      <c r="H11" s="6">
        <v>8258600</v>
      </c>
      <c r="I11" s="26"/>
      <c r="J11" s="26"/>
      <c r="K11" s="6">
        <f t="shared" si="0"/>
        <v>8258600</v>
      </c>
      <c r="L11" s="26"/>
      <c r="M11" s="6">
        <f t="shared" si="1"/>
        <v>8258600</v>
      </c>
      <c r="N11" s="6"/>
      <c r="O11" s="6"/>
      <c r="P11" s="6">
        <f t="shared" si="2"/>
        <v>8258600</v>
      </c>
    </row>
    <row r="12" spans="1:16" x14ac:dyDescent="0.35">
      <c r="A12" s="35"/>
      <c r="B12" s="4" t="s">
        <v>22</v>
      </c>
      <c r="C12" s="4" t="s">
        <v>23</v>
      </c>
      <c r="D12" s="7"/>
      <c r="E12" s="5">
        <v>20</v>
      </c>
      <c r="F12" s="5">
        <v>5</v>
      </c>
      <c r="G12" s="5"/>
      <c r="H12" s="6">
        <v>434663</v>
      </c>
      <c r="I12" s="26"/>
      <c r="J12" s="26"/>
      <c r="K12" s="6">
        <f t="shared" si="0"/>
        <v>434663</v>
      </c>
      <c r="L12" s="26"/>
      <c r="M12" s="6">
        <f t="shared" si="1"/>
        <v>434663</v>
      </c>
      <c r="N12" s="6"/>
      <c r="O12" s="6"/>
      <c r="P12" s="6">
        <f t="shared" si="2"/>
        <v>434663</v>
      </c>
    </row>
    <row r="13" spans="1:16" x14ac:dyDescent="0.35">
      <c r="A13" s="35"/>
      <c r="B13" s="4" t="s">
        <v>24</v>
      </c>
      <c r="C13" s="4" t="s">
        <v>25</v>
      </c>
      <c r="D13" s="7" t="s">
        <v>26</v>
      </c>
      <c r="E13" s="5">
        <v>20</v>
      </c>
      <c r="F13" s="5">
        <v>5</v>
      </c>
      <c r="G13" s="5"/>
      <c r="H13" s="6">
        <v>25715</v>
      </c>
      <c r="I13" s="26"/>
      <c r="J13" s="26"/>
      <c r="K13" s="6">
        <f t="shared" si="0"/>
        <v>25715</v>
      </c>
      <c r="L13" s="26"/>
      <c r="M13" s="6">
        <f t="shared" si="1"/>
        <v>25715</v>
      </c>
      <c r="N13" s="6"/>
      <c r="O13" s="6"/>
      <c r="P13" s="6">
        <f t="shared" si="2"/>
        <v>25715</v>
      </c>
    </row>
    <row r="14" spans="1:16" x14ac:dyDescent="0.35">
      <c r="A14" s="35"/>
      <c r="B14" s="4" t="s">
        <v>27</v>
      </c>
      <c r="C14" s="4" t="s">
        <v>28</v>
      </c>
      <c r="D14" s="7"/>
      <c r="E14" s="5">
        <v>20</v>
      </c>
      <c r="F14" s="5">
        <v>5</v>
      </c>
      <c r="G14" s="5"/>
      <c r="H14" s="6">
        <v>6500</v>
      </c>
      <c r="I14" s="26"/>
      <c r="J14" s="26"/>
      <c r="K14" s="6">
        <f t="shared" si="0"/>
        <v>6500</v>
      </c>
      <c r="L14" s="26"/>
      <c r="M14" s="6">
        <f t="shared" si="1"/>
        <v>6500</v>
      </c>
      <c r="N14" s="6"/>
      <c r="O14" s="6"/>
      <c r="P14" s="6">
        <f t="shared" si="2"/>
        <v>6500</v>
      </c>
    </row>
    <row r="15" spans="1:16" x14ac:dyDescent="0.35">
      <c r="A15" s="35"/>
      <c r="B15" s="4" t="s">
        <v>29</v>
      </c>
      <c r="C15" s="4" t="s">
        <v>30</v>
      </c>
      <c r="D15" s="7"/>
      <c r="E15" s="5">
        <v>20</v>
      </c>
      <c r="F15" s="5">
        <v>5</v>
      </c>
      <c r="G15" s="5"/>
      <c r="H15" s="6">
        <v>30000</v>
      </c>
      <c r="I15" s="26"/>
      <c r="J15" s="26"/>
      <c r="K15" s="6">
        <f t="shared" si="0"/>
        <v>30000</v>
      </c>
      <c r="L15" s="26"/>
      <c r="M15" s="6">
        <f t="shared" si="1"/>
        <v>30000</v>
      </c>
      <c r="N15" s="6"/>
      <c r="O15" s="6"/>
      <c r="P15" s="6">
        <f t="shared" si="2"/>
        <v>30000</v>
      </c>
    </row>
    <row r="16" spans="1:16" x14ac:dyDescent="0.35">
      <c r="A16" s="35"/>
      <c r="B16" s="4" t="s">
        <v>31</v>
      </c>
      <c r="C16" s="4" t="s">
        <v>32</v>
      </c>
      <c r="D16" s="7"/>
      <c r="E16" s="5">
        <v>20</v>
      </c>
      <c r="F16" s="5">
        <v>5</v>
      </c>
      <c r="G16" s="5"/>
      <c r="H16" s="6">
        <v>33000</v>
      </c>
      <c r="I16" s="26"/>
      <c r="J16" s="26"/>
      <c r="K16" s="6">
        <f t="shared" si="0"/>
        <v>33000</v>
      </c>
      <c r="L16" s="26"/>
      <c r="M16" s="6">
        <f t="shared" si="1"/>
        <v>33000</v>
      </c>
      <c r="N16" s="6"/>
      <c r="O16" s="6"/>
      <c r="P16" s="6">
        <f t="shared" si="2"/>
        <v>33000</v>
      </c>
    </row>
    <row r="17" spans="1:16" x14ac:dyDescent="0.35">
      <c r="A17" s="35"/>
      <c r="B17" s="4" t="s">
        <v>33</v>
      </c>
      <c r="C17" s="4" t="s">
        <v>34</v>
      </c>
      <c r="D17" s="7"/>
      <c r="E17" s="5">
        <v>20</v>
      </c>
      <c r="F17" s="5">
        <v>5</v>
      </c>
      <c r="G17" s="5"/>
      <c r="H17" s="6">
        <v>12300</v>
      </c>
      <c r="I17" s="26"/>
      <c r="J17" s="26"/>
      <c r="K17" s="6">
        <f t="shared" si="0"/>
        <v>12300</v>
      </c>
      <c r="L17" s="26"/>
      <c r="M17" s="6">
        <f t="shared" si="1"/>
        <v>12300</v>
      </c>
      <c r="N17" s="6"/>
      <c r="O17" s="6"/>
      <c r="P17" s="6">
        <f t="shared" si="2"/>
        <v>12300</v>
      </c>
    </row>
    <row r="18" spans="1:16" x14ac:dyDescent="0.35">
      <c r="A18" s="35"/>
      <c r="B18" s="4" t="s">
        <v>35</v>
      </c>
      <c r="C18" s="4" t="s">
        <v>36</v>
      </c>
      <c r="D18" s="7"/>
      <c r="E18" s="5">
        <v>20</v>
      </c>
      <c r="F18" s="5">
        <v>5</v>
      </c>
      <c r="G18" s="5"/>
      <c r="H18" s="6">
        <v>85000</v>
      </c>
      <c r="I18" s="26"/>
      <c r="J18" s="26"/>
      <c r="K18" s="6">
        <f t="shared" si="0"/>
        <v>85000</v>
      </c>
      <c r="L18" s="26"/>
      <c r="M18" s="6">
        <f t="shared" si="1"/>
        <v>85000</v>
      </c>
      <c r="N18" s="6"/>
      <c r="O18" s="6"/>
      <c r="P18" s="6">
        <f t="shared" si="2"/>
        <v>85000</v>
      </c>
    </row>
    <row r="19" spans="1:16" x14ac:dyDescent="0.35">
      <c r="A19" s="8" t="s">
        <v>37</v>
      </c>
      <c r="B19" s="4" t="s">
        <v>38</v>
      </c>
      <c r="C19" s="4" t="s">
        <v>39</v>
      </c>
      <c r="D19" s="7"/>
      <c r="E19" s="5">
        <v>20</v>
      </c>
      <c r="F19" s="5">
        <v>45</v>
      </c>
      <c r="G19" s="5" t="s">
        <v>40</v>
      </c>
      <c r="H19" s="6">
        <v>650</v>
      </c>
      <c r="I19" s="26"/>
      <c r="J19" s="26"/>
      <c r="K19" s="6">
        <f t="shared" si="0"/>
        <v>650</v>
      </c>
      <c r="L19" s="26"/>
      <c r="M19" s="6">
        <f t="shared" si="1"/>
        <v>650</v>
      </c>
      <c r="N19" s="6"/>
      <c r="O19" s="6"/>
      <c r="P19" s="6">
        <f t="shared" si="2"/>
        <v>650</v>
      </c>
    </row>
    <row r="20" spans="1:16" x14ac:dyDescent="0.35">
      <c r="A20" s="16" t="s">
        <v>41</v>
      </c>
      <c r="B20" s="4" t="s">
        <v>42</v>
      </c>
      <c r="C20" s="4" t="s">
        <v>43</v>
      </c>
      <c r="D20" s="4"/>
      <c r="E20" s="5">
        <v>20</v>
      </c>
      <c r="F20" s="5">
        <v>5</v>
      </c>
      <c r="G20" s="5"/>
      <c r="H20" s="6">
        <v>200000</v>
      </c>
      <c r="I20" s="26">
        <v>-30000</v>
      </c>
      <c r="J20" s="26"/>
      <c r="K20" s="6">
        <f t="shared" si="0"/>
        <v>170000</v>
      </c>
      <c r="L20" s="26"/>
      <c r="M20" s="6">
        <f t="shared" si="1"/>
        <v>170000</v>
      </c>
      <c r="N20" s="6"/>
      <c r="O20" s="6"/>
      <c r="P20" s="6">
        <f t="shared" si="2"/>
        <v>170000</v>
      </c>
    </row>
    <row r="21" spans="1:16" x14ac:dyDescent="0.35">
      <c r="A21" s="35" t="s">
        <v>44</v>
      </c>
      <c r="B21" s="4" t="s">
        <v>45</v>
      </c>
      <c r="C21" s="4" t="s">
        <v>46</v>
      </c>
      <c r="D21" s="7"/>
      <c r="E21" s="5">
        <v>20</v>
      </c>
      <c r="F21" s="5">
        <v>5</v>
      </c>
      <c r="G21" s="5" t="s">
        <v>47</v>
      </c>
      <c r="H21" s="6">
        <v>951594</v>
      </c>
      <c r="I21" s="26"/>
      <c r="J21" s="26"/>
      <c r="K21" s="6">
        <f t="shared" si="0"/>
        <v>951594</v>
      </c>
      <c r="L21" s="26"/>
      <c r="M21" s="6">
        <f t="shared" si="1"/>
        <v>951594</v>
      </c>
      <c r="N21" s="6"/>
      <c r="O21" s="6"/>
      <c r="P21" s="6">
        <f t="shared" si="2"/>
        <v>951594</v>
      </c>
    </row>
    <row r="22" spans="1:16" x14ac:dyDescent="0.35">
      <c r="A22" s="35"/>
      <c r="B22" s="4" t="s">
        <v>48</v>
      </c>
      <c r="C22" s="4" t="s">
        <v>49</v>
      </c>
      <c r="D22" s="7"/>
      <c r="E22" s="5">
        <v>20</v>
      </c>
      <c r="F22" s="5">
        <v>5</v>
      </c>
      <c r="G22" s="5"/>
      <c r="H22" s="6">
        <v>5000</v>
      </c>
      <c r="I22" s="26"/>
      <c r="J22" s="26"/>
      <c r="K22" s="6">
        <f t="shared" si="0"/>
        <v>5000</v>
      </c>
      <c r="L22" s="26"/>
      <c r="M22" s="6">
        <f t="shared" si="1"/>
        <v>5000</v>
      </c>
      <c r="N22" s="6"/>
      <c r="O22" s="6"/>
      <c r="P22" s="6">
        <f t="shared" si="2"/>
        <v>5000</v>
      </c>
    </row>
    <row r="23" spans="1:16" x14ac:dyDescent="0.35">
      <c r="A23" s="35"/>
      <c r="B23" s="4" t="s">
        <v>50</v>
      </c>
      <c r="C23" s="4" t="s">
        <v>51</v>
      </c>
      <c r="D23" s="7"/>
      <c r="E23" s="5">
        <v>20</v>
      </c>
      <c r="F23" s="5">
        <v>5</v>
      </c>
      <c r="G23" s="5"/>
      <c r="H23" s="6">
        <v>10000</v>
      </c>
      <c r="I23" s="26"/>
      <c r="J23" s="26"/>
      <c r="K23" s="6">
        <f t="shared" si="0"/>
        <v>10000</v>
      </c>
      <c r="L23" s="26"/>
      <c r="M23" s="6">
        <f t="shared" si="1"/>
        <v>10000</v>
      </c>
      <c r="N23" s="6"/>
      <c r="O23" s="6"/>
      <c r="P23" s="6">
        <f t="shared" si="2"/>
        <v>10000</v>
      </c>
    </row>
    <row r="24" spans="1:16" x14ac:dyDescent="0.35">
      <c r="A24" s="35"/>
      <c r="B24" s="4" t="s">
        <v>52</v>
      </c>
      <c r="C24" s="4" t="s">
        <v>53</v>
      </c>
      <c r="D24" s="7"/>
      <c r="E24" s="5">
        <v>20</v>
      </c>
      <c r="F24" s="5">
        <v>5</v>
      </c>
      <c r="G24" s="5"/>
      <c r="H24" s="6">
        <v>24000</v>
      </c>
      <c r="I24" s="26"/>
      <c r="J24" s="26"/>
      <c r="K24" s="6">
        <f t="shared" si="0"/>
        <v>24000</v>
      </c>
      <c r="L24" s="26"/>
      <c r="M24" s="6">
        <f t="shared" si="1"/>
        <v>24000</v>
      </c>
      <c r="N24" s="6"/>
      <c r="O24" s="6"/>
      <c r="P24" s="6">
        <f t="shared" si="2"/>
        <v>24000</v>
      </c>
    </row>
    <row r="25" spans="1:16" x14ac:dyDescent="0.35">
      <c r="A25" s="35"/>
      <c r="B25" s="7" t="s">
        <v>54</v>
      </c>
      <c r="C25" s="7" t="s">
        <v>55</v>
      </c>
      <c r="D25" s="7" t="s">
        <v>56</v>
      </c>
      <c r="E25" s="9">
        <v>40</v>
      </c>
      <c r="F25" s="9">
        <v>5</v>
      </c>
      <c r="G25" s="9"/>
      <c r="H25" s="10">
        <v>49458</v>
      </c>
      <c r="I25" s="26"/>
      <c r="J25" s="26"/>
      <c r="K25" s="10">
        <f t="shared" si="0"/>
        <v>49458</v>
      </c>
      <c r="L25" s="26"/>
      <c r="M25" s="6">
        <f t="shared" si="1"/>
        <v>49458</v>
      </c>
      <c r="N25" s="6"/>
      <c r="O25" s="6"/>
      <c r="P25" s="6">
        <f t="shared" si="2"/>
        <v>49458</v>
      </c>
    </row>
    <row r="26" spans="1:16" x14ac:dyDescent="0.35">
      <c r="A26" s="20" t="s">
        <v>57</v>
      </c>
      <c r="B26" s="21"/>
      <c r="C26" s="21"/>
      <c r="D26" s="22"/>
      <c r="E26" s="23"/>
      <c r="F26" s="23"/>
      <c r="G26" s="23"/>
      <c r="H26" s="24"/>
      <c r="I26" s="18"/>
      <c r="J26" s="18"/>
      <c r="K26" s="25"/>
      <c r="L26" s="30"/>
      <c r="M26" s="25"/>
    </row>
    <row r="27" spans="1:16" ht="48" x14ac:dyDescent="0.35">
      <c r="A27" s="1" t="s">
        <v>0</v>
      </c>
      <c r="B27" s="1" t="s">
        <v>1</v>
      </c>
      <c r="C27" s="1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3" t="s">
        <v>168</v>
      </c>
      <c r="I27" s="3" t="s">
        <v>165</v>
      </c>
      <c r="J27" s="3" t="s">
        <v>166</v>
      </c>
      <c r="K27" s="3" t="s">
        <v>177</v>
      </c>
      <c r="L27" s="3" t="s">
        <v>170</v>
      </c>
      <c r="M27" s="3" t="s">
        <v>177</v>
      </c>
      <c r="N27" s="3" t="s">
        <v>178</v>
      </c>
      <c r="O27" s="3" t="s">
        <v>166</v>
      </c>
      <c r="P27" s="3" t="s">
        <v>167</v>
      </c>
    </row>
    <row r="28" spans="1:16" x14ac:dyDescent="0.35">
      <c r="A28" s="35" t="s">
        <v>58</v>
      </c>
      <c r="B28" s="4" t="s">
        <v>59</v>
      </c>
      <c r="C28" s="4" t="s">
        <v>60</v>
      </c>
      <c r="D28" s="7"/>
      <c r="E28" s="5">
        <v>20</v>
      </c>
      <c r="F28" s="5">
        <v>45</v>
      </c>
      <c r="G28" s="5" t="s">
        <v>40</v>
      </c>
      <c r="H28" s="6">
        <v>154690</v>
      </c>
      <c r="I28" s="27"/>
      <c r="J28" s="27"/>
      <c r="K28" s="6">
        <f t="shared" si="0"/>
        <v>154690</v>
      </c>
      <c r="L28" s="31"/>
      <c r="M28" s="6">
        <f>K28+L28</f>
        <v>154690</v>
      </c>
      <c r="N28" s="6"/>
      <c r="O28" s="6"/>
      <c r="P28" s="6">
        <f>M28+N28+O28</f>
        <v>154690</v>
      </c>
    </row>
    <row r="29" spans="1:16" x14ac:dyDescent="0.35">
      <c r="A29" s="35"/>
      <c r="B29" s="4" t="s">
        <v>61</v>
      </c>
      <c r="C29" s="4" t="s">
        <v>62</v>
      </c>
      <c r="D29" s="7"/>
      <c r="E29" s="5">
        <v>20</v>
      </c>
      <c r="F29" s="5">
        <v>5</v>
      </c>
      <c r="G29" s="5"/>
      <c r="H29" s="6">
        <v>20000</v>
      </c>
      <c r="I29" s="26">
        <v>30000</v>
      </c>
      <c r="J29" s="27"/>
      <c r="K29" s="6">
        <f t="shared" si="0"/>
        <v>50000</v>
      </c>
      <c r="L29" s="26"/>
      <c r="M29" s="6">
        <f t="shared" ref="M29:M37" si="3">K29+L29</f>
        <v>50000</v>
      </c>
      <c r="N29" s="6"/>
      <c r="O29" s="6"/>
      <c r="P29" s="6">
        <f t="shared" ref="P29:P37" si="4">M29+N29+O29</f>
        <v>50000</v>
      </c>
    </row>
    <row r="30" spans="1:16" x14ac:dyDescent="0.35">
      <c r="A30" s="35"/>
      <c r="B30" s="4" t="s">
        <v>63</v>
      </c>
      <c r="C30" s="4" t="s">
        <v>64</v>
      </c>
      <c r="D30" s="7"/>
      <c r="E30" s="5">
        <v>20</v>
      </c>
      <c r="F30" s="5">
        <v>5</v>
      </c>
      <c r="G30" s="5"/>
      <c r="H30" s="6">
        <v>20000</v>
      </c>
      <c r="I30" s="27"/>
      <c r="J30" s="27"/>
      <c r="K30" s="6">
        <f t="shared" si="0"/>
        <v>20000</v>
      </c>
      <c r="L30" s="31"/>
      <c r="M30" s="6">
        <f t="shared" si="3"/>
        <v>20000</v>
      </c>
      <c r="N30" s="6"/>
      <c r="O30" s="6"/>
      <c r="P30" s="6">
        <f t="shared" si="4"/>
        <v>20000</v>
      </c>
    </row>
    <row r="31" spans="1:16" x14ac:dyDescent="0.35">
      <c r="A31" s="35"/>
      <c r="B31" s="4" t="s">
        <v>65</v>
      </c>
      <c r="C31" s="4" t="s">
        <v>66</v>
      </c>
      <c r="D31" s="7"/>
      <c r="E31" s="5">
        <v>20</v>
      </c>
      <c r="F31" s="5">
        <v>41</v>
      </c>
      <c r="G31" s="5"/>
      <c r="H31" s="6">
        <v>21000</v>
      </c>
      <c r="I31" s="27"/>
      <c r="J31" s="27"/>
      <c r="K31" s="6">
        <f t="shared" si="0"/>
        <v>21000</v>
      </c>
      <c r="L31" s="31"/>
      <c r="M31" s="6">
        <f t="shared" si="3"/>
        <v>21000</v>
      </c>
      <c r="N31" s="6"/>
      <c r="O31" s="6"/>
      <c r="P31" s="6">
        <f t="shared" si="4"/>
        <v>21000</v>
      </c>
    </row>
    <row r="32" spans="1:16" x14ac:dyDescent="0.35">
      <c r="A32" s="35"/>
      <c r="B32" s="4" t="s">
        <v>67</v>
      </c>
      <c r="C32" s="4" t="s">
        <v>68</v>
      </c>
      <c r="D32" s="7"/>
      <c r="E32" s="5">
        <v>20</v>
      </c>
      <c r="F32" s="5">
        <v>5</v>
      </c>
      <c r="G32" s="5"/>
      <c r="H32" s="6">
        <v>603742</v>
      </c>
      <c r="I32" s="27"/>
      <c r="J32" s="27"/>
      <c r="K32" s="6">
        <f t="shared" si="0"/>
        <v>603742</v>
      </c>
      <c r="L32" s="31"/>
      <c r="M32" s="6">
        <f t="shared" si="3"/>
        <v>603742</v>
      </c>
      <c r="N32" s="6">
        <v>-50295</v>
      </c>
      <c r="O32" s="6"/>
      <c r="P32" s="6">
        <f>M32+N32+O32</f>
        <v>553447</v>
      </c>
    </row>
    <row r="33" spans="1:16" x14ac:dyDescent="0.35">
      <c r="A33" s="35"/>
      <c r="B33" s="4" t="s">
        <v>69</v>
      </c>
      <c r="C33" s="4" t="s">
        <v>70</v>
      </c>
      <c r="D33" s="7"/>
      <c r="E33" s="5">
        <v>20</v>
      </c>
      <c r="F33" s="5">
        <v>45</v>
      </c>
      <c r="G33" s="5" t="s">
        <v>40</v>
      </c>
      <c r="H33" s="5">
        <v>9365</v>
      </c>
      <c r="I33" s="27"/>
      <c r="J33" s="27"/>
      <c r="K33" s="6">
        <f t="shared" si="0"/>
        <v>9365</v>
      </c>
      <c r="L33" s="31"/>
      <c r="M33" s="6">
        <f t="shared" si="3"/>
        <v>9365</v>
      </c>
      <c r="N33" s="6"/>
      <c r="O33" s="6"/>
      <c r="P33" s="6">
        <f t="shared" si="4"/>
        <v>9365</v>
      </c>
    </row>
    <row r="34" spans="1:16" x14ac:dyDescent="0.35">
      <c r="A34" s="35" t="s">
        <v>71</v>
      </c>
      <c r="B34" s="4" t="s">
        <v>72</v>
      </c>
      <c r="C34" s="4" t="s">
        <v>73</v>
      </c>
      <c r="D34" s="7"/>
      <c r="E34" s="5">
        <v>20</v>
      </c>
      <c r="F34" s="5">
        <v>5</v>
      </c>
      <c r="G34" s="5"/>
      <c r="H34" s="6">
        <v>80000</v>
      </c>
      <c r="I34" s="27"/>
      <c r="J34" s="27"/>
      <c r="K34" s="6">
        <f t="shared" si="0"/>
        <v>80000</v>
      </c>
      <c r="L34" s="31"/>
      <c r="M34" s="6">
        <f t="shared" si="3"/>
        <v>80000</v>
      </c>
      <c r="N34" s="6"/>
      <c r="O34" s="6"/>
      <c r="P34" s="6">
        <f t="shared" si="4"/>
        <v>80000</v>
      </c>
    </row>
    <row r="35" spans="1:16" x14ac:dyDescent="0.35">
      <c r="A35" s="35"/>
      <c r="B35" s="7" t="s">
        <v>72</v>
      </c>
      <c r="C35" s="7" t="s">
        <v>73</v>
      </c>
      <c r="D35" s="7" t="s">
        <v>56</v>
      </c>
      <c r="E35" s="9">
        <v>40</v>
      </c>
      <c r="F35" s="9" t="s">
        <v>74</v>
      </c>
      <c r="G35" s="9"/>
      <c r="H35" s="10">
        <v>872127</v>
      </c>
      <c r="I35" s="27"/>
      <c r="J35" s="27"/>
      <c r="K35" s="6">
        <f t="shared" si="0"/>
        <v>872127</v>
      </c>
      <c r="L35" s="31"/>
      <c r="M35" s="6">
        <f t="shared" si="3"/>
        <v>872127</v>
      </c>
      <c r="N35" s="6"/>
      <c r="O35" s="6"/>
      <c r="P35" s="6">
        <f t="shared" si="4"/>
        <v>872127</v>
      </c>
    </row>
    <row r="36" spans="1:16" x14ac:dyDescent="0.35">
      <c r="A36" s="35"/>
      <c r="B36" s="7" t="s">
        <v>75</v>
      </c>
      <c r="C36" s="7" t="s">
        <v>76</v>
      </c>
      <c r="D36" s="7" t="s">
        <v>56</v>
      </c>
      <c r="E36" s="9">
        <v>40</v>
      </c>
      <c r="F36" s="9">
        <v>5</v>
      </c>
      <c r="G36" s="9"/>
      <c r="H36" s="10">
        <v>1412887</v>
      </c>
      <c r="I36" s="27"/>
      <c r="J36" s="27"/>
      <c r="K36" s="6">
        <f t="shared" si="0"/>
        <v>1412887</v>
      </c>
      <c r="L36" s="31"/>
      <c r="M36" s="6">
        <f t="shared" si="3"/>
        <v>1412887</v>
      </c>
      <c r="N36" s="6"/>
      <c r="O36" s="6"/>
      <c r="P36" s="6">
        <f t="shared" si="4"/>
        <v>1412887</v>
      </c>
    </row>
    <row r="37" spans="1:16" x14ac:dyDescent="0.35">
      <c r="A37" s="16" t="s">
        <v>77</v>
      </c>
      <c r="B37" s="4" t="s">
        <v>78</v>
      </c>
      <c r="C37" s="4" t="s">
        <v>79</v>
      </c>
      <c r="D37" s="7"/>
      <c r="E37" s="5">
        <v>20</v>
      </c>
      <c r="F37" s="5">
        <v>5</v>
      </c>
      <c r="G37" s="5"/>
      <c r="H37" s="6">
        <v>25000</v>
      </c>
      <c r="I37" s="27"/>
      <c r="J37" s="27"/>
      <c r="K37" s="6">
        <f t="shared" si="0"/>
        <v>25000</v>
      </c>
      <c r="L37" s="31"/>
      <c r="M37" s="6">
        <f t="shared" si="3"/>
        <v>25000</v>
      </c>
      <c r="N37" s="6"/>
      <c r="O37" s="6"/>
      <c r="P37" s="6">
        <f t="shared" si="4"/>
        <v>25000</v>
      </c>
    </row>
    <row r="38" spans="1:16" x14ac:dyDescent="0.35">
      <c r="A38" s="20" t="s">
        <v>80</v>
      </c>
      <c r="B38" s="21"/>
      <c r="C38" s="21"/>
      <c r="D38" s="22"/>
      <c r="E38" s="23"/>
      <c r="F38" s="23"/>
      <c r="G38" s="23"/>
      <c r="H38" s="24"/>
      <c r="I38" s="18"/>
      <c r="J38" s="18"/>
      <c r="K38" s="25"/>
      <c r="L38" s="30"/>
      <c r="M38" s="25"/>
    </row>
    <row r="39" spans="1:16" ht="48" x14ac:dyDescent="0.35">
      <c r="A39" s="1" t="s">
        <v>0</v>
      </c>
      <c r="B39" s="1" t="s">
        <v>1</v>
      </c>
      <c r="C39" s="1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3" t="s">
        <v>168</v>
      </c>
      <c r="I39" s="3" t="s">
        <v>165</v>
      </c>
      <c r="J39" s="3" t="s">
        <v>166</v>
      </c>
      <c r="K39" s="3" t="s">
        <v>177</v>
      </c>
      <c r="L39" s="3" t="s">
        <v>170</v>
      </c>
      <c r="M39" s="3" t="s">
        <v>177</v>
      </c>
      <c r="N39" s="3" t="s">
        <v>178</v>
      </c>
      <c r="O39" s="3" t="s">
        <v>166</v>
      </c>
      <c r="P39" s="3" t="s">
        <v>167</v>
      </c>
    </row>
    <row r="40" spans="1:16" x14ac:dyDescent="0.35">
      <c r="A40" s="35" t="s">
        <v>58</v>
      </c>
      <c r="B40" s="4" t="s">
        <v>81</v>
      </c>
      <c r="C40" s="4" t="s">
        <v>82</v>
      </c>
      <c r="D40" s="7"/>
      <c r="E40" s="5">
        <v>20</v>
      </c>
      <c r="F40" s="5">
        <v>5</v>
      </c>
      <c r="G40" s="5"/>
      <c r="H40" s="6">
        <v>100000</v>
      </c>
      <c r="I40" s="27"/>
      <c r="J40" s="27"/>
      <c r="K40" s="6">
        <f t="shared" si="0"/>
        <v>100000</v>
      </c>
      <c r="L40" s="26"/>
      <c r="M40" s="6">
        <f>K40+L40</f>
        <v>100000</v>
      </c>
      <c r="N40" s="6"/>
      <c r="O40" s="6"/>
      <c r="P40" s="6">
        <f t="shared" ref="P40:P48" si="5">M40+N40+O40</f>
        <v>100000</v>
      </c>
    </row>
    <row r="41" spans="1:16" x14ac:dyDescent="0.35">
      <c r="A41" s="35"/>
      <c r="B41" s="4" t="s">
        <v>83</v>
      </c>
      <c r="C41" s="4" t="s">
        <v>84</v>
      </c>
      <c r="D41" s="7"/>
      <c r="E41" s="5">
        <v>20</v>
      </c>
      <c r="F41" s="5">
        <v>5</v>
      </c>
      <c r="G41" s="5"/>
      <c r="H41" s="6">
        <v>110000</v>
      </c>
      <c r="I41" s="27"/>
      <c r="J41" s="27"/>
      <c r="K41" s="6">
        <f t="shared" si="0"/>
        <v>110000</v>
      </c>
      <c r="L41" s="26">
        <v>-15000</v>
      </c>
      <c r="M41" s="6">
        <f t="shared" ref="M41:M48" si="6">K41+L41</f>
        <v>95000</v>
      </c>
      <c r="N41" s="6"/>
      <c r="O41" s="6"/>
      <c r="P41" s="6">
        <f t="shared" si="5"/>
        <v>95000</v>
      </c>
    </row>
    <row r="42" spans="1:16" x14ac:dyDescent="0.35">
      <c r="A42" s="35"/>
      <c r="B42" s="4" t="s">
        <v>83</v>
      </c>
      <c r="C42" s="4" t="s">
        <v>84</v>
      </c>
      <c r="D42" s="7"/>
      <c r="E42" s="5">
        <v>20</v>
      </c>
      <c r="F42" s="5">
        <v>41</v>
      </c>
      <c r="G42" s="5"/>
      <c r="H42" s="6"/>
      <c r="I42" s="27"/>
      <c r="J42" s="27"/>
      <c r="K42" s="6"/>
      <c r="L42" s="26">
        <v>15000</v>
      </c>
      <c r="M42" s="6">
        <f t="shared" si="6"/>
        <v>15000</v>
      </c>
      <c r="N42" s="6"/>
      <c r="O42" s="6"/>
      <c r="P42" s="6">
        <f t="shared" si="5"/>
        <v>15000</v>
      </c>
    </row>
    <row r="43" spans="1:16" x14ac:dyDescent="0.35">
      <c r="A43" s="35"/>
      <c r="B43" s="4" t="s">
        <v>85</v>
      </c>
      <c r="C43" s="4" t="s">
        <v>86</v>
      </c>
      <c r="D43" s="7"/>
      <c r="E43" s="5">
        <v>20</v>
      </c>
      <c r="F43" s="5">
        <v>452</v>
      </c>
      <c r="G43" s="5"/>
      <c r="H43" s="6">
        <v>1081300</v>
      </c>
      <c r="I43" s="27"/>
      <c r="J43" s="27"/>
      <c r="K43" s="6">
        <f t="shared" si="0"/>
        <v>1081300</v>
      </c>
      <c r="L43" s="26"/>
      <c r="M43" s="6">
        <f t="shared" si="6"/>
        <v>1081300</v>
      </c>
      <c r="N43" s="6"/>
      <c r="O43" s="6"/>
      <c r="P43" s="6">
        <f t="shared" si="5"/>
        <v>1081300</v>
      </c>
    </row>
    <row r="44" spans="1:16" x14ac:dyDescent="0.35">
      <c r="A44" s="35"/>
      <c r="B44" s="4" t="s">
        <v>87</v>
      </c>
      <c r="C44" s="4" t="s">
        <v>88</v>
      </c>
      <c r="D44" s="7"/>
      <c r="E44" s="5">
        <v>20</v>
      </c>
      <c r="F44" s="5">
        <v>41</v>
      </c>
      <c r="G44" s="5"/>
      <c r="H44" s="6">
        <v>6000</v>
      </c>
      <c r="I44" s="27"/>
      <c r="J44" s="27"/>
      <c r="K44" s="6">
        <f t="shared" si="0"/>
        <v>6000</v>
      </c>
      <c r="L44" s="26"/>
      <c r="M44" s="6">
        <f t="shared" si="6"/>
        <v>6000</v>
      </c>
      <c r="N44" s="6"/>
      <c r="O44" s="6"/>
      <c r="P44" s="6">
        <f t="shared" si="5"/>
        <v>6000</v>
      </c>
    </row>
    <row r="45" spans="1:16" x14ac:dyDescent="0.35">
      <c r="A45" s="35"/>
      <c r="B45" s="4" t="s">
        <v>89</v>
      </c>
      <c r="C45" s="4" t="s">
        <v>90</v>
      </c>
      <c r="D45" s="7"/>
      <c r="E45" s="5">
        <v>20</v>
      </c>
      <c r="F45" s="5">
        <v>5</v>
      </c>
      <c r="G45" s="5"/>
      <c r="H45" s="6">
        <v>30000</v>
      </c>
      <c r="I45" s="27"/>
      <c r="J45" s="27"/>
      <c r="K45" s="6">
        <f t="shared" si="0"/>
        <v>30000</v>
      </c>
      <c r="L45" s="26"/>
      <c r="M45" s="6">
        <f t="shared" si="6"/>
        <v>30000</v>
      </c>
      <c r="N45" s="6"/>
      <c r="O45" s="6"/>
      <c r="P45" s="6">
        <f t="shared" si="5"/>
        <v>30000</v>
      </c>
    </row>
    <row r="46" spans="1:16" ht="24" hidden="1" x14ac:dyDescent="0.35">
      <c r="A46" s="37" t="s">
        <v>176</v>
      </c>
      <c r="B46" s="4" t="s">
        <v>91</v>
      </c>
      <c r="C46" s="4" t="s">
        <v>92</v>
      </c>
      <c r="D46" s="7"/>
      <c r="E46" s="5">
        <v>20</v>
      </c>
      <c r="F46" s="5">
        <v>45</v>
      </c>
      <c r="G46" s="5" t="s">
        <v>40</v>
      </c>
      <c r="H46" s="6">
        <v>18700</v>
      </c>
      <c r="I46" s="27"/>
      <c r="J46" s="27"/>
      <c r="K46" s="6">
        <f t="shared" si="0"/>
        <v>18700</v>
      </c>
      <c r="L46" s="26">
        <v>-18700</v>
      </c>
      <c r="M46" s="6">
        <f t="shared" si="6"/>
        <v>0</v>
      </c>
      <c r="N46" s="6"/>
      <c r="O46" s="6"/>
      <c r="P46" s="6">
        <f t="shared" si="5"/>
        <v>0</v>
      </c>
    </row>
    <row r="47" spans="1:16" ht="24" x14ac:dyDescent="0.35">
      <c r="A47" s="38"/>
      <c r="B47" s="4" t="s">
        <v>171</v>
      </c>
      <c r="C47" s="4" t="s">
        <v>172</v>
      </c>
      <c r="D47" s="7"/>
      <c r="E47" s="5">
        <v>20</v>
      </c>
      <c r="F47" s="5">
        <v>45</v>
      </c>
      <c r="G47" s="5" t="s">
        <v>40</v>
      </c>
      <c r="H47" s="6"/>
      <c r="I47" s="27"/>
      <c r="J47" s="27"/>
      <c r="K47" s="6"/>
      <c r="L47" s="26">
        <f>18700+4000</f>
        <v>22700</v>
      </c>
      <c r="M47" s="6">
        <f t="shared" si="6"/>
        <v>22700</v>
      </c>
      <c r="N47" s="6"/>
      <c r="O47" s="6"/>
      <c r="P47" s="6">
        <f t="shared" si="5"/>
        <v>22700</v>
      </c>
    </row>
    <row r="48" spans="1:16" x14ac:dyDescent="0.35">
      <c r="A48" s="17" t="s">
        <v>93</v>
      </c>
      <c r="B48" s="4" t="s">
        <v>94</v>
      </c>
      <c r="C48" s="4" t="s">
        <v>95</v>
      </c>
      <c r="D48" s="7"/>
      <c r="E48" s="5">
        <v>20</v>
      </c>
      <c r="F48" s="5">
        <v>45</v>
      </c>
      <c r="G48" s="5" t="s">
        <v>40</v>
      </c>
      <c r="H48" s="6">
        <v>14064</v>
      </c>
      <c r="I48" s="6">
        <v>14336</v>
      </c>
      <c r="J48" s="27"/>
      <c r="K48" s="6">
        <f t="shared" si="0"/>
        <v>28400</v>
      </c>
      <c r="L48" s="26"/>
      <c r="M48" s="6">
        <f t="shared" si="6"/>
        <v>28400</v>
      </c>
      <c r="N48" s="6"/>
      <c r="O48" s="6"/>
      <c r="P48" s="6">
        <f t="shared" si="5"/>
        <v>28400</v>
      </c>
    </row>
    <row r="49" spans="1:16" x14ac:dyDescent="0.35">
      <c r="A49" s="20" t="s">
        <v>96</v>
      </c>
      <c r="B49" s="21"/>
      <c r="C49" s="21"/>
      <c r="D49" s="22"/>
      <c r="E49" s="23"/>
      <c r="F49" s="23"/>
      <c r="G49" s="23"/>
      <c r="H49" s="24"/>
      <c r="I49" s="18"/>
      <c r="J49" s="18"/>
      <c r="K49" s="25"/>
      <c r="L49" s="30"/>
      <c r="M49" s="25"/>
    </row>
    <row r="50" spans="1:16" ht="48" x14ac:dyDescent="0.35">
      <c r="A50" s="1" t="s">
        <v>0</v>
      </c>
      <c r="B50" s="1" t="s">
        <v>1</v>
      </c>
      <c r="C50" s="1" t="s">
        <v>2</v>
      </c>
      <c r="D50" s="2" t="s">
        <v>3</v>
      </c>
      <c r="E50" s="2" t="s">
        <v>4</v>
      </c>
      <c r="F50" s="2" t="s">
        <v>5</v>
      </c>
      <c r="G50" s="2" t="s">
        <v>6</v>
      </c>
      <c r="H50" s="3" t="s">
        <v>168</v>
      </c>
      <c r="I50" s="3" t="s">
        <v>165</v>
      </c>
      <c r="J50" s="3" t="s">
        <v>166</v>
      </c>
      <c r="K50" s="3" t="s">
        <v>177</v>
      </c>
      <c r="L50" s="3" t="s">
        <v>170</v>
      </c>
      <c r="M50" s="3" t="s">
        <v>177</v>
      </c>
      <c r="N50" s="3" t="s">
        <v>178</v>
      </c>
      <c r="O50" s="3" t="s">
        <v>166</v>
      </c>
      <c r="P50" s="3" t="s">
        <v>167</v>
      </c>
    </row>
    <row r="51" spans="1:16" x14ac:dyDescent="0.35">
      <c r="A51" s="16" t="s">
        <v>58</v>
      </c>
      <c r="B51" s="7" t="s">
        <v>169</v>
      </c>
      <c r="C51" s="7" t="s">
        <v>97</v>
      </c>
      <c r="D51" s="11" t="s">
        <v>98</v>
      </c>
      <c r="E51" s="9">
        <v>20</v>
      </c>
      <c r="F51" s="9">
        <v>15</v>
      </c>
      <c r="G51" s="9" t="s">
        <v>99</v>
      </c>
      <c r="H51" s="10">
        <v>58290</v>
      </c>
      <c r="I51" s="6">
        <v>-10490</v>
      </c>
      <c r="J51" s="27"/>
      <c r="K51" s="6">
        <f t="shared" si="0"/>
        <v>47800</v>
      </c>
      <c r="L51" s="6"/>
      <c r="M51" s="6">
        <f>K51+L51</f>
        <v>47800</v>
      </c>
      <c r="N51" s="6">
        <v>-13750</v>
      </c>
      <c r="O51" s="6">
        <v>58290</v>
      </c>
      <c r="P51" s="6">
        <f t="shared" ref="P51:P66" si="7">M51+N51+O51</f>
        <v>92340</v>
      </c>
    </row>
    <row r="52" spans="1:16" x14ac:dyDescent="0.35">
      <c r="A52" s="35" t="s">
        <v>100</v>
      </c>
      <c r="B52" s="4" t="s">
        <v>101</v>
      </c>
      <c r="C52" s="4" t="s">
        <v>102</v>
      </c>
      <c r="D52" s="7"/>
      <c r="E52" s="5">
        <v>20</v>
      </c>
      <c r="F52" s="5">
        <v>5</v>
      </c>
      <c r="G52" s="5"/>
      <c r="H52" s="6">
        <v>25000</v>
      </c>
      <c r="I52" s="27"/>
      <c r="J52" s="27"/>
      <c r="K52" s="6">
        <f t="shared" si="0"/>
        <v>25000</v>
      </c>
      <c r="L52" s="31"/>
      <c r="M52" s="6">
        <f t="shared" ref="M52:M66" si="8">K52+L52</f>
        <v>25000</v>
      </c>
      <c r="N52" s="6"/>
      <c r="O52" s="6"/>
      <c r="P52" s="6">
        <f t="shared" si="7"/>
        <v>25000</v>
      </c>
    </row>
    <row r="53" spans="1:16" x14ac:dyDescent="0.35">
      <c r="A53" s="35"/>
      <c r="B53" s="4" t="s">
        <v>103</v>
      </c>
      <c r="C53" s="4" t="s">
        <v>104</v>
      </c>
      <c r="D53" s="7"/>
      <c r="E53" s="5">
        <v>20</v>
      </c>
      <c r="F53" s="5">
        <v>45</v>
      </c>
      <c r="G53" s="5" t="s">
        <v>40</v>
      </c>
      <c r="H53" s="6">
        <v>5000</v>
      </c>
      <c r="I53" s="27"/>
      <c r="J53" s="27"/>
      <c r="K53" s="6">
        <f t="shared" si="0"/>
        <v>5000</v>
      </c>
      <c r="L53" s="31"/>
      <c r="M53" s="6">
        <f t="shared" si="8"/>
        <v>5000</v>
      </c>
      <c r="N53" s="6"/>
      <c r="O53" s="6"/>
      <c r="P53" s="6">
        <f t="shared" si="7"/>
        <v>5000</v>
      </c>
    </row>
    <row r="54" spans="1:16" x14ac:dyDescent="0.35">
      <c r="A54" s="35"/>
      <c r="B54" s="7" t="s">
        <v>105</v>
      </c>
      <c r="C54" s="7" t="s">
        <v>106</v>
      </c>
      <c r="D54" s="11" t="s">
        <v>98</v>
      </c>
      <c r="E54" s="9">
        <v>20</v>
      </c>
      <c r="F54" s="9">
        <v>5</v>
      </c>
      <c r="G54" s="9"/>
      <c r="H54" s="12">
        <v>194049</v>
      </c>
      <c r="I54" s="27"/>
      <c r="J54" s="27"/>
      <c r="K54" s="6">
        <f t="shared" si="0"/>
        <v>194049</v>
      </c>
      <c r="L54" s="31"/>
      <c r="M54" s="6">
        <f t="shared" si="8"/>
        <v>194049</v>
      </c>
      <c r="N54" s="6">
        <v>-120126</v>
      </c>
      <c r="O54" s="6">
        <v>209100</v>
      </c>
      <c r="P54" s="6">
        <f t="shared" si="7"/>
        <v>283023</v>
      </c>
    </row>
    <row r="55" spans="1:16" x14ac:dyDescent="0.35">
      <c r="A55" s="35"/>
      <c r="B55" s="4" t="s">
        <v>107</v>
      </c>
      <c r="C55" s="4" t="s">
        <v>108</v>
      </c>
      <c r="D55" s="7"/>
      <c r="E55" s="5">
        <v>20</v>
      </c>
      <c r="F55" s="5">
        <v>41</v>
      </c>
      <c r="G55" s="5"/>
      <c r="H55" s="6">
        <v>1600</v>
      </c>
      <c r="I55" s="27"/>
      <c r="J55" s="27"/>
      <c r="K55" s="6">
        <f t="shared" si="0"/>
        <v>1600</v>
      </c>
      <c r="L55" s="31"/>
      <c r="M55" s="6">
        <f t="shared" si="8"/>
        <v>1600</v>
      </c>
      <c r="N55" s="6"/>
      <c r="O55" s="6"/>
      <c r="P55" s="6">
        <f t="shared" si="7"/>
        <v>1600</v>
      </c>
    </row>
    <row r="56" spans="1:16" x14ac:dyDescent="0.35">
      <c r="A56" s="35"/>
      <c r="B56" s="4" t="s">
        <v>109</v>
      </c>
      <c r="C56" s="4" t="s">
        <v>110</v>
      </c>
      <c r="D56" s="7"/>
      <c r="E56" s="5">
        <v>20</v>
      </c>
      <c r="F56" s="5">
        <v>45</v>
      </c>
      <c r="G56" s="5"/>
      <c r="H56" s="6">
        <v>150000</v>
      </c>
      <c r="I56" s="27"/>
      <c r="J56" s="27"/>
      <c r="K56" s="6">
        <f t="shared" si="0"/>
        <v>150000</v>
      </c>
      <c r="L56" s="31"/>
      <c r="M56" s="6">
        <f t="shared" si="8"/>
        <v>150000</v>
      </c>
      <c r="N56" s="6"/>
      <c r="O56" s="6"/>
      <c r="P56" s="6">
        <f t="shared" si="7"/>
        <v>150000</v>
      </c>
    </row>
    <row r="57" spans="1:16" x14ac:dyDescent="0.35">
      <c r="A57" s="16" t="s">
        <v>111</v>
      </c>
      <c r="B57" s="7" t="s">
        <v>112</v>
      </c>
      <c r="C57" s="7" t="s">
        <v>113</v>
      </c>
      <c r="D57" s="11" t="s">
        <v>98</v>
      </c>
      <c r="E57" s="9">
        <v>20</v>
      </c>
      <c r="F57" s="9">
        <v>5</v>
      </c>
      <c r="G57" s="9"/>
      <c r="H57" s="12">
        <v>335280</v>
      </c>
      <c r="I57" s="27"/>
      <c r="J57" s="27"/>
      <c r="K57" s="6">
        <f t="shared" si="0"/>
        <v>335280</v>
      </c>
      <c r="L57" s="31"/>
      <c r="M57" s="6">
        <f t="shared" si="8"/>
        <v>335280</v>
      </c>
      <c r="N57" s="6">
        <v>-891</v>
      </c>
      <c r="O57" s="6"/>
      <c r="P57" s="6">
        <f t="shared" si="7"/>
        <v>334389</v>
      </c>
    </row>
    <row r="58" spans="1:16" x14ac:dyDescent="0.35">
      <c r="A58" s="35" t="s">
        <v>114</v>
      </c>
      <c r="B58" s="7" t="s">
        <v>115</v>
      </c>
      <c r="C58" s="7" t="s">
        <v>116</v>
      </c>
      <c r="D58" s="7" t="s">
        <v>56</v>
      </c>
      <c r="E58" s="9">
        <v>40</v>
      </c>
      <c r="F58" s="9">
        <v>5</v>
      </c>
      <c r="G58" s="9"/>
      <c r="H58" s="10">
        <v>352520</v>
      </c>
      <c r="I58" s="27"/>
      <c r="J58" s="27"/>
      <c r="K58" s="6">
        <f t="shared" si="0"/>
        <v>352520</v>
      </c>
      <c r="L58" s="31"/>
      <c r="M58" s="6">
        <f t="shared" si="8"/>
        <v>352520</v>
      </c>
      <c r="N58" s="6"/>
      <c r="O58" s="6"/>
      <c r="P58" s="6">
        <f t="shared" si="7"/>
        <v>352520</v>
      </c>
    </row>
    <row r="59" spans="1:16" x14ac:dyDescent="0.35">
      <c r="A59" s="35"/>
      <c r="B59" s="4" t="s">
        <v>117</v>
      </c>
      <c r="C59" s="4" t="s">
        <v>118</v>
      </c>
      <c r="D59" s="7"/>
      <c r="E59" s="5">
        <v>20</v>
      </c>
      <c r="F59" s="5">
        <v>45</v>
      </c>
      <c r="G59" s="5" t="s">
        <v>40</v>
      </c>
      <c r="H59" s="6">
        <v>3149</v>
      </c>
      <c r="I59" s="27"/>
      <c r="J59" s="27"/>
      <c r="K59" s="6">
        <f t="shared" si="0"/>
        <v>3149</v>
      </c>
      <c r="L59" s="31"/>
      <c r="M59" s="6">
        <f t="shared" si="8"/>
        <v>3149</v>
      </c>
      <c r="N59" s="6"/>
      <c r="O59" s="6"/>
      <c r="P59" s="6">
        <f t="shared" si="7"/>
        <v>3149</v>
      </c>
    </row>
    <row r="60" spans="1:16" x14ac:dyDescent="0.35">
      <c r="A60" s="35"/>
      <c r="B60" s="7" t="s">
        <v>119</v>
      </c>
      <c r="C60" s="7" t="s">
        <v>120</v>
      </c>
      <c r="D60" s="11" t="s">
        <v>98</v>
      </c>
      <c r="E60" s="9">
        <v>20</v>
      </c>
      <c r="F60" s="9">
        <v>5</v>
      </c>
      <c r="G60" s="9"/>
      <c r="H60" s="12">
        <v>20000</v>
      </c>
      <c r="I60" s="27"/>
      <c r="J60" s="27"/>
      <c r="K60" s="6">
        <f t="shared" si="0"/>
        <v>20000</v>
      </c>
      <c r="L60" s="31"/>
      <c r="M60" s="6">
        <f t="shared" si="8"/>
        <v>20000</v>
      </c>
      <c r="N60" s="6">
        <v>22000</v>
      </c>
      <c r="O60" s="6"/>
      <c r="P60" s="6">
        <f t="shared" si="7"/>
        <v>42000</v>
      </c>
    </row>
    <row r="61" spans="1:16" x14ac:dyDescent="0.35">
      <c r="A61" s="35"/>
      <c r="B61" s="7" t="s">
        <v>121</v>
      </c>
      <c r="C61" s="7" t="s">
        <v>122</v>
      </c>
      <c r="D61" s="11" t="s">
        <v>98</v>
      </c>
      <c r="E61" s="9">
        <v>20</v>
      </c>
      <c r="F61" s="9">
        <v>5</v>
      </c>
      <c r="G61" s="9"/>
      <c r="H61" s="12">
        <v>50000</v>
      </c>
      <c r="I61" s="27"/>
      <c r="J61" s="27"/>
      <c r="K61" s="6">
        <f t="shared" si="0"/>
        <v>50000</v>
      </c>
      <c r="L61" s="31"/>
      <c r="M61" s="6">
        <f t="shared" si="8"/>
        <v>50000</v>
      </c>
      <c r="N61" s="6"/>
      <c r="O61" s="6"/>
      <c r="P61" s="6">
        <f t="shared" si="7"/>
        <v>50000</v>
      </c>
    </row>
    <row r="62" spans="1:16" x14ac:dyDescent="0.35">
      <c r="A62" s="35"/>
      <c r="B62" s="7" t="s">
        <v>123</v>
      </c>
      <c r="C62" s="7" t="s">
        <v>124</v>
      </c>
      <c r="D62" s="11" t="s">
        <v>98</v>
      </c>
      <c r="E62" s="9">
        <v>20</v>
      </c>
      <c r="F62" s="9">
        <v>5</v>
      </c>
      <c r="G62" s="9"/>
      <c r="H62" s="12">
        <v>352000</v>
      </c>
      <c r="I62" s="27"/>
      <c r="J62" s="27"/>
      <c r="K62" s="6">
        <f t="shared" si="0"/>
        <v>352000</v>
      </c>
      <c r="L62" s="31"/>
      <c r="M62" s="6">
        <f t="shared" si="8"/>
        <v>352000</v>
      </c>
      <c r="N62" s="6"/>
      <c r="O62" s="6"/>
      <c r="P62" s="6">
        <f t="shared" si="7"/>
        <v>352000</v>
      </c>
    </row>
    <row r="63" spans="1:16" x14ac:dyDescent="0.35">
      <c r="A63" s="35"/>
      <c r="B63" s="7" t="s">
        <v>125</v>
      </c>
      <c r="C63" s="7" t="s">
        <v>126</v>
      </c>
      <c r="D63" s="11" t="s">
        <v>98</v>
      </c>
      <c r="E63" s="9">
        <v>20</v>
      </c>
      <c r="F63" s="9">
        <v>5</v>
      </c>
      <c r="G63" s="9"/>
      <c r="H63" s="12">
        <v>7500</v>
      </c>
      <c r="I63" s="27"/>
      <c r="J63" s="27"/>
      <c r="K63" s="6">
        <f t="shared" si="0"/>
        <v>7500</v>
      </c>
      <c r="L63" s="31"/>
      <c r="M63" s="6">
        <f t="shared" si="8"/>
        <v>7500</v>
      </c>
      <c r="N63" s="6">
        <v>-2425</v>
      </c>
      <c r="O63" s="6"/>
      <c r="P63" s="6">
        <f t="shared" si="7"/>
        <v>5075</v>
      </c>
    </row>
    <row r="64" spans="1:16" x14ac:dyDescent="0.35">
      <c r="A64" s="35"/>
      <c r="B64" s="7" t="s">
        <v>127</v>
      </c>
      <c r="C64" s="7" t="s">
        <v>128</v>
      </c>
      <c r="D64" s="11" t="s">
        <v>98</v>
      </c>
      <c r="E64" s="9">
        <v>20</v>
      </c>
      <c r="F64" s="9">
        <v>5</v>
      </c>
      <c r="G64" s="9"/>
      <c r="H64" s="12">
        <v>200000</v>
      </c>
      <c r="I64" s="27"/>
      <c r="J64" s="27"/>
      <c r="K64" s="6">
        <f t="shared" si="0"/>
        <v>200000</v>
      </c>
      <c r="L64" s="31"/>
      <c r="M64" s="6">
        <f t="shared" si="8"/>
        <v>200000</v>
      </c>
      <c r="N64" s="6">
        <v>-2190</v>
      </c>
      <c r="O64" s="6"/>
      <c r="P64" s="6">
        <f t="shared" si="7"/>
        <v>197810</v>
      </c>
    </row>
    <row r="65" spans="1:16" x14ac:dyDescent="0.35">
      <c r="A65" s="16" t="s">
        <v>129</v>
      </c>
      <c r="B65" s="7" t="s">
        <v>130</v>
      </c>
      <c r="C65" s="7" t="s">
        <v>131</v>
      </c>
      <c r="D65" s="11" t="s">
        <v>98</v>
      </c>
      <c r="E65" s="9">
        <v>20</v>
      </c>
      <c r="F65" s="9">
        <v>5</v>
      </c>
      <c r="G65" s="9"/>
      <c r="H65" s="12">
        <v>149700</v>
      </c>
      <c r="I65" s="27"/>
      <c r="J65" s="27"/>
      <c r="K65" s="6">
        <f t="shared" si="0"/>
        <v>149700</v>
      </c>
      <c r="L65" s="31"/>
      <c r="M65" s="6">
        <f t="shared" si="8"/>
        <v>149700</v>
      </c>
      <c r="N65" s="6"/>
      <c r="O65" s="6"/>
      <c r="P65" s="6">
        <f t="shared" si="7"/>
        <v>149700</v>
      </c>
    </row>
    <row r="66" spans="1:16" x14ac:dyDescent="0.35">
      <c r="A66" s="16" t="s">
        <v>132</v>
      </c>
      <c r="B66" s="7" t="s">
        <v>133</v>
      </c>
      <c r="C66" s="7" t="s">
        <v>134</v>
      </c>
      <c r="D66" s="11" t="s">
        <v>98</v>
      </c>
      <c r="E66" s="9">
        <v>20</v>
      </c>
      <c r="F66" s="9">
        <v>5</v>
      </c>
      <c r="G66" s="9"/>
      <c r="H66" s="12">
        <v>100000</v>
      </c>
      <c r="I66" s="27"/>
      <c r="J66" s="27"/>
      <c r="K66" s="6">
        <f t="shared" si="0"/>
        <v>100000</v>
      </c>
      <c r="L66" s="31"/>
      <c r="M66" s="6">
        <f t="shared" si="8"/>
        <v>100000</v>
      </c>
      <c r="N66" s="6"/>
      <c r="O66" s="6"/>
      <c r="P66" s="6">
        <f t="shared" si="7"/>
        <v>100000</v>
      </c>
    </row>
    <row r="67" spans="1:16" x14ac:dyDescent="0.35">
      <c r="A67" s="20" t="s">
        <v>135</v>
      </c>
      <c r="B67" s="21"/>
      <c r="C67" s="21"/>
      <c r="D67" s="22"/>
      <c r="E67" s="23"/>
      <c r="F67" s="23"/>
      <c r="G67" s="23"/>
      <c r="H67" s="24"/>
      <c r="I67" s="18"/>
      <c r="J67" s="18"/>
      <c r="K67" s="25"/>
      <c r="L67" s="30"/>
      <c r="M67" s="25"/>
    </row>
    <row r="68" spans="1:16" ht="48" x14ac:dyDescent="0.35">
      <c r="A68" s="1" t="s">
        <v>0</v>
      </c>
      <c r="B68" s="1" t="s">
        <v>1</v>
      </c>
      <c r="C68" s="1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3" t="s">
        <v>168</v>
      </c>
      <c r="I68" s="3" t="s">
        <v>165</v>
      </c>
      <c r="J68" s="3" t="s">
        <v>166</v>
      </c>
      <c r="K68" s="3" t="s">
        <v>177</v>
      </c>
      <c r="L68" s="3" t="s">
        <v>170</v>
      </c>
      <c r="M68" s="3" t="s">
        <v>177</v>
      </c>
      <c r="N68" s="3" t="s">
        <v>178</v>
      </c>
      <c r="O68" s="3" t="s">
        <v>166</v>
      </c>
      <c r="P68" s="3" t="s">
        <v>167</v>
      </c>
    </row>
    <row r="69" spans="1:16" x14ac:dyDescent="0.35">
      <c r="A69" s="36" t="s">
        <v>58</v>
      </c>
      <c r="B69" s="4" t="s">
        <v>136</v>
      </c>
      <c r="C69" s="4" t="s">
        <v>137</v>
      </c>
      <c r="D69" s="7"/>
      <c r="E69" s="5">
        <v>20</v>
      </c>
      <c r="F69" s="5">
        <v>5</v>
      </c>
      <c r="G69" s="5"/>
      <c r="H69" s="6">
        <v>25703</v>
      </c>
      <c r="I69" s="27"/>
      <c r="J69" s="27"/>
      <c r="K69" s="6">
        <f t="shared" si="0"/>
        <v>25703</v>
      </c>
      <c r="L69" s="32"/>
      <c r="M69" s="6">
        <f>K69+L69</f>
        <v>25703</v>
      </c>
      <c r="N69" s="6"/>
      <c r="O69" s="6"/>
      <c r="P69" s="6">
        <f t="shared" ref="P69:P81" si="9">M69+N69+O69</f>
        <v>25703</v>
      </c>
    </row>
    <row r="70" spans="1:16" ht="24.5" x14ac:dyDescent="0.35">
      <c r="A70" s="36"/>
      <c r="B70" s="4" t="s">
        <v>136</v>
      </c>
      <c r="C70" s="4" t="s">
        <v>137</v>
      </c>
      <c r="D70" s="7" t="s">
        <v>180</v>
      </c>
      <c r="E70" s="5">
        <v>20</v>
      </c>
      <c r="F70" s="5">
        <v>5</v>
      </c>
      <c r="G70" s="5" t="s">
        <v>179</v>
      </c>
      <c r="H70" s="6"/>
      <c r="I70" s="27"/>
      <c r="J70" s="27"/>
      <c r="K70" s="6"/>
      <c r="L70" s="32"/>
      <c r="M70" s="6"/>
      <c r="N70" s="6"/>
      <c r="O70" s="34">
        <v>74259</v>
      </c>
      <c r="P70" s="6">
        <f t="shared" si="9"/>
        <v>74259</v>
      </c>
    </row>
    <row r="71" spans="1:16" x14ac:dyDescent="0.35">
      <c r="A71" s="36"/>
      <c r="B71" s="4" t="s">
        <v>138</v>
      </c>
      <c r="C71" s="4" t="s">
        <v>139</v>
      </c>
      <c r="D71" s="7"/>
      <c r="E71" s="5">
        <v>20</v>
      </c>
      <c r="F71" s="5">
        <v>5</v>
      </c>
      <c r="G71" s="5"/>
      <c r="H71" s="6">
        <v>15000</v>
      </c>
      <c r="I71" s="27"/>
      <c r="J71" s="27"/>
      <c r="K71" s="6">
        <f t="shared" si="0"/>
        <v>15000</v>
      </c>
      <c r="L71" s="32"/>
      <c r="M71" s="6">
        <f t="shared" ref="M71:M81" si="10">K71+L71</f>
        <v>15000</v>
      </c>
      <c r="N71" s="6"/>
      <c r="O71" s="6"/>
      <c r="P71" s="6">
        <f t="shared" si="9"/>
        <v>15000</v>
      </c>
    </row>
    <row r="72" spans="1:16" x14ac:dyDescent="0.35">
      <c r="A72" s="36"/>
      <c r="B72" s="7" t="s">
        <v>140</v>
      </c>
      <c r="C72" s="7" t="s">
        <v>106</v>
      </c>
      <c r="D72" s="7" t="s">
        <v>141</v>
      </c>
      <c r="E72" s="9">
        <v>20</v>
      </c>
      <c r="F72" s="9">
        <v>5</v>
      </c>
      <c r="G72" s="9"/>
      <c r="H72" s="10">
        <v>119164</v>
      </c>
      <c r="I72" s="27"/>
      <c r="J72" s="27"/>
      <c r="K72" s="6">
        <f t="shared" si="0"/>
        <v>119164</v>
      </c>
      <c r="L72" s="32"/>
      <c r="M72" s="6">
        <f t="shared" si="10"/>
        <v>119164</v>
      </c>
      <c r="N72" s="6">
        <v>-22014</v>
      </c>
      <c r="O72" s="6">
        <v>22920</v>
      </c>
      <c r="P72" s="6">
        <f t="shared" si="9"/>
        <v>120070</v>
      </c>
    </row>
    <row r="73" spans="1:16" x14ac:dyDescent="0.35">
      <c r="A73" s="36"/>
      <c r="B73" s="7" t="s">
        <v>142</v>
      </c>
      <c r="C73" s="7" t="s">
        <v>143</v>
      </c>
      <c r="D73" s="7" t="s">
        <v>141</v>
      </c>
      <c r="E73" s="9">
        <v>10</v>
      </c>
      <c r="F73" s="9">
        <v>5</v>
      </c>
      <c r="G73" s="9" t="s">
        <v>144</v>
      </c>
      <c r="H73" s="10">
        <v>590305</v>
      </c>
      <c r="I73" s="27"/>
      <c r="J73" s="27"/>
      <c r="K73" s="6">
        <f t="shared" si="0"/>
        <v>590305</v>
      </c>
      <c r="L73" s="32"/>
      <c r="M73" s="6">
        <f t="shared" si="10"/>
        <v>590305</v>
      </c>
      <c r="N73" s="6"/>
      <c r="O73" s="6"/>
      <c r="P73" s="6">
        <f t="shared" si="9"/>
        <v>590305</v>
      </c>
    </row>
    <row r="74" spans="1:16" x14ac:dyDescent="0.35">
      <c r="A74" s="39" t="s">
        <v>145</v>
      </c>
      <c r="B74" s="4" t="s">
        <v>146</v>
      </c>
      <c r="C74" s="4" t="s">
        <v>147</v>
      </c>
      <c r="D74" s="7"/>
      <c r="E74" s="5">
        <v>20</v>
      </c>
      <c r="F74" s="5">
        <v>5</v>
      </c>
      <c r="G74" s="5"/>
      <c r="H74" s="6">
        <v>4000</v>
      </c>
      <c r="I74" s="27"/>
      <c r="J74" s="27"/>
      <c r="K74" s="6">
        <f t="shared" ref="K74:K81" si="11">H74+I74+J74</f>
        <v>4000</v>
      </c>
      <c r="L74" s="32"/>
      <c r="M74" s="6">
        <f t="shared" si="10"/>
        <v>4000</v>
      </c>
      <c r="N74" s="6"/>
      <c r="O74" s="6"/>
      <c r="P74" s="6">
        <f t="shared" si="9"/>
        <v>4000</v>
      </c>
    </row>
    <row r="75" spans="1:16" x14ac:dyDescent="0.35">
      <c r="A75" s="40"/>
      <c r="B75" s="4" t="s">
        <v>173</v>
      </c>
      <c r="C75" s="4" t="s">
        <v>154</v>
      </c>
      <c r="D75" s="7"/>
      <c r="E75" s="5">
        <v>20</v>
      </c>
      <c r="F75" s="5">
        <v>45</v>
      </c>
      <c r="G75" s="5" t="s">
        <v>155</v>
      </c>
      <c r="H75" s="6"/>
      <c r="I75" s="27"/>
      <c r="J75" s="27"/>
      <c r="K75" s="6"/>
      <c r="L75" s="32">
        <v>5675000</v>
      </c>
      <c r="M75" s="6">
        <f t="shared" si="10"/>
        <v>5675000</v>
      </c>
      <c r="N75" s="6"/>
      <c r="O75" s="6"/>
      <c r="P75" s="6">
        <f t="shared" si="9"/>
        <v>5675000</v>
      </c>
    </row>
    <row r="76" spans="1:16" x14ac:dyDescent="0.35">
      <c r="A76" s="40"/>
      <c r="B76" s="33" t="s">
        <v>174</v>
      </c>
      <c r="C76" s="33" t="s">
        <v>175</v>
      </c>
      <c r="D76" s="7"/>
      <c r="E76" s="5">
        <v>20</v>
      </c>
      <c r="F76" s="5">
        <v>450</v>
      </c>
      <c r="H76" s="6"/>
      <c r="I76" s="27"/>
      <c r="J76" s="27"/>
      <c r="K76" s="6"/>
      <c r="L76" s="32">
        <v>839531</v>
      </c>
      <c r="M76" s="6">
        <f t="shared" si="10"/>
        <v>839531</v>
      </c>
      <c r="N76" s="6"/>
      <c r="O76" s="6"/>
      <c r="P76" s="6">
        <f t="shared" si="9"/>
        <v>839531</v>
      </c>
    </row>
    <row r="77" spans="1:16" x14ac:dyDescent="0.35">
      <c r="A77" s="35" t="s">
        <v>148</v>
      </c>
      <c r="B77" s="4" t="s">
        <v>149</v>
      </c>
      <c r="C77" s="4" t="s">
        <v>150</v>
      </c>
      <c r="D77" s="7"/>
      <c r="E77" s="5">
        <v>20</v>
      </c>
      <c r="F77" s="5">
        <v>5</v>
      </c>
      <c r="G77" s="5"/>
      <c r="H77" s="6">
        <v>13000</v>
      </c>
      <c r="I77" s="27"/>
      <c r="J77" s="27"/>
      <c r="K77" s="6">
        <f t="shared" si="11"/>
        <v>13000</v>
      </c>
      <c r="L77" s="32"/>
      <c r="M77" s="6">
        <f t="shared" si="10"/>
        <v>13000</v>
      </c>
      <c r="N77" s="6"/>
      <c r="O77" s="6"/>
      <c r="P77" s="6">
        <f t="shared" si="9"/>
        <v>13000</v>
      </c>
    </row>
    <row r="78" spans="1:16" x14ac:dyDescent="0.35">
      <c r="A78" s="35"/>
      <c r="B78" s="4" t="s">
        <v>151</v>
      </c>
      <c r="C78" s="4" t="s">
        <v>152</v>
      </c>
      <c r="D78" s="7"/>
      <c r="E78" s="5">
        <v>20</v>
      </c>
      <c r="F78" s="5">
        <v>450</v>
      </c>
      <c r="G78" s="5"/>
      <c r="H78" s="6">
        <v>849250</v>
      </c>
      <c r="I78" s="27"/>
      <c r="J78" s="27"/>
      <c r="K78" s="6">
        <f t="shared" si="11"/>
        <v>849250</v>
      </c>
      <c r="L78" s="32">
        <f>-839531+155281</f>
        <v>-684250</v>
      </c>
      <c r="M78" s="6">
        <f t="shared" si="10"/>
        <v>165000</v>
      </c>
      <c r="N78" s="6"/>
      <c r="O78" s="6"/>
      <c r="P78" s="6">
        <f t="shared" si="9"/>
        <v>165000</v>
      </c>
    </row>
    <row r="79" spans="1:16" hidden="1" x14ac:dyDescent="0.35">
      <c r="A79" s="35"/>
      <c r="B79" s="4" t="s">
        <v>153</v>
      </c>
      <c r="C79" s="4" t="s">
        <v>154</v>
      </c>
      <c r="D79" s="7"/>
      <c r="E79" s="5">
        <v>20</v>
      </c>
      <c r="F79" s="5">
        <v>45</v>
      </c>
      <c r="G79" s="5" t="s">
        <v>155</v>
      </c>
      <c r="H79" s="6">
        <v>5675000</v>
      </c>
      <c r="I79" s="27"/>
      <c r="J79" s="27"/>
      <c r="K79" s="6">
        <f t="shared" si="11"/>
        <v>5675000</v>
      </c>
      <c r="L79" s="32">
        <v>-5675000</v>
      </c>
      <c r="M79" s="6">
        <f t="shared" si="10"/>
        <v>0</v>
      </c>
      <c r="N79" s="6"/>
      <c r="O79" s="6"/>
      <c r="P79" s="6">
        <f t="shared" si="9"/>
        <v>0</v>
      </c>
    </row>
    <row r="80" spans="1:16" x14ac:dyDescent="0.35">
      <c r="A80" s="16" t="s">
        <v>156</v>
      </c>
      <c r="B80" s="4" t="s">
        <v>157</v>
      </c>
      <c r="C80" s="4" t="s">
        <v>158</v>
      </c>
      <c r="D80" s="7"/>
      <c r="E80" s="5">
        <v>20</v>
      </c>
      <c r="F80" s="5">
        <v>5</v>
      </c>
      <c r="G80" s="5"/>
      <c r="H80" s="6">
        <v>57297</v>
      </c>
      <c r="I80" s="27"/>
      <c r="J80" s="27"/>
      <c r="K80" s="6">
        <f t="shared" si="11"/>
        <v>57297</v>
      </c>
      <c r="L80" s="32"/>
      <c r="M80" s="6">
        <f t="shared" si="10"/>
        <v>57297</v>
      </c>
      <c r="N80" s="6"/>
      <c r="O80" s="6"/>
      <c r="P80" s="6">
        <f t="shared" si="9"/>
        <v>57297</v>
      </c>
    </row>
    <row r="81" spans="1:16" hidden="1" x14ac:dyDescent="0.35">
      <c r="A81" s="16" t="s">
        <v>159</v>
      </c>
      <c r="B81" s="4" t="s">
        <v>160</v>
      </c>
      <c r="C81" s="4" t="s">
        <v>161</v>
      </c>
      <c r="D81" s="7"/>
      <c r="E81" s="5">
        <v>20</v>
      </c>
      <c r="F81" s="5">
        <v>45</v>
      </c>
      <c r="G81" s="5" t="s">
        <v>40</v>
      </c>
      <c r="H81" s="6">
        <v>4000</v>
      </c>
      <c r="I81" s="27"/>
      <c r="J81" s="27"/>
      <c r="K81" s="6">
        <f t="shared" si="11"/>
        <v>4000</v>
      </c>
      <c r="L81" s="32">
        <v>-4000</v>
      </c>
      <c r="M81" s="6">
        <f t="shared" si="10"/>
        <v>0</v>
      </c>
      <c r="N81" s="6"/>
      <c r="O81" s="6"/>
      <c r="P81" s="6">
        <f t="shared" si="9"/>
        <v>0</v>
      </c>
    </row>
  </sheetData>
  <mergeCells count="13">
    <mergeCell ref="A34:A36"/>
    <mergeCell ref="A6:A8"/>
    <mergeCell ref="A9:A10"/>
    <mergeCell ref="A11:A18"/>
    <mergeCell ref="A21:A25"/>
    <mergeCell ref="A28:A33"/>
    <mergeCell ref="A40:A45"/>
    <mergeCell ref="A52:A56"/>
    <mergeCell ref="A58:A64"/>
    <mergeCell ref="A69:A73"/>
    <mergeCell ref="A77:A79"/>
    <mergeCell ref="A46:A47"/>
    <mergeCell ref="A74:A76"/>
  </mergeCells>
  <pageMargins left="0.7" right="0.7" top="0.75" bottom="0.75" header="0.3" footer="0.3"/>
  <pageSetup paperSize="9" orientation="portrait" r:id="rId1"/>
  <ignoredErrors>
    <ignoredError sqref="L7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dcterms:created xsi:type="dcterms:W3CDTF">2024-01-11T12:55:11Z</dcterms:created>
  <dcterms:modified xsi:type="dcterms:W3CDTF">2024-06-07T07:07:03Z</dcterms:modified>
</cp:coreProperties>
</file>